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76" activeTab="0"/>
  </bookViews>
  <sheets>
    <sheet name="Zad.1" sheetId="1" r:id="rId1"/>
    <sheet name="Zad.2" sheetId="2" r:id="rId2"/>
    <sheet name="Zad.3" sheetId="3" r:id="rId3"/>
    <sheet name="Zad.4 - 24m." sheetId="4" r:id="rId4"/>
    <sheet name="Zad.5" sheetId="5" r:id="rId5"/>
    <sheet name="Zad.6" sheetId="6" r:id="rId6"/>
    <sheet name="Zad.7" sheetId="7" r:id="rId7"/>
    <sheet name="Zad.8" sheetId="8" r:id="rId8"/>
    <sheet name="Zad.9" sheetId="9" r:id="rId9"/>
    <sheet name="Zad.10" sheetId="10" r:id="rId10"/>
    <sheet name="Zad.11 - 24 m." sheetId="11" r:id="rId11"/>
    <sheet name="Zad.12" sheetId="12" r:id="rId12"/>
    <sheet name="Zad.13" sheetId="13" r:id="rId13"/>
    <sheet name="Zad.14 - 24 m." sheetId="14" r:id="rId14"/>
    <sheet name="Zad.15 - 24 m." sheetId="15" r:id="rId15"/>
    <sheet name="Zad.16" sheetId="16" r:id="rId16"/>
    <sheet name="Zad.17" sheetId="17" r:id="rId17"/>
    <sheet name="Zad.18" sheetId="18" r:id="rId18"/>
    <sheet name="Zad.19 " sheetId="19" r:id="rId19"/>
    <sheet name="Zad.20" sheetId="20" r:id="rId20"/>
    <sheet name="Zad.21" sheetId="21" r:id="rId21"/>
    <sheet name="Zad.22" sheetId="22" r:id="rId22"/>
    <sheet name="Zad.23" sheetId="23" r:id="rId23"/>
    <sheet name="Zad.24" sheetId="24" r:id="rId24"/>
    <sheet name="Zad.25" sheetId="25" r:id="rId25"/>
  </sheets>
  <definedNames>
    <definedName name="_xlnm.Print_Area" localSheetId="0">'Zad.1'!$A$1:$J$51</definedName>
    <definedName name="_xlnm.Print_Area" localSheetId="9">'Zad.10'!$A$1:$J$18</definedName>
    <definedName name="_xlnm.Print_Area" localSheetId="10">'Zad.11 - 24 m.'!$A$1:$J$29</definedName>
    <definedName name="_xlnm.Print_Area" localSheetId="11">'Zad.12'!$A$1:$J$21</definedName>
    <definedName name="_xlnm.Print_Area" localSheetId="12">'Zad.13'!$A$1:$J$27</definedName>
    <definedName name="_xlnm.Print_Area" localSheetId="13">'Zad.14 - 24 m.'!$A$1:$J$20</definedName>
    <definedName name="_xlnm.Print_Area" localSheetId="14">'Zad.15 - 24 m.'!$A$1:$J$19</definedName>
    <definedName name="_xlnm.Print_Area" localSheetId="15">'Zad.16'!$A$1:$J$18</definedName>
    <definedName name="_xlnm.Print_Area" localSheetId="16">'Zad.17'!$A$1:$J$29</definedName>
    <definedName name="_xlnm.Print_Area" localSheetId="17">'Zad.18'!$A$1:$J$16</definedName>
    <definedName name="_xlnm.Print_Area" localSheetId="18">'Zad.19 '!$A$1:$J$13</definedName>
    <definedName name="_xlnm.Print_Area" localSheetId="1">'Zad.2'!$A$1:$J$37</definedName>
    <definedName name="_xlnm.Print_Area" localSheetId="19">'Zad.20'!$A$1:$J$19</definedName>
    <definedName name="_xlnm.Print_Area" localSheetId="20">'Zad.21'!$A$1:$J$16</definedName>
    <definedName name="_xlnm.Print_Area" localSheetId="21">'Zad.22'!$A$1:$J$20</definedName>
    <definedName name="_xlnm.Print_Area" localSheetId="22">'Zad.23'!$A$1:$J$12</definedName>
    <definedName name="_xlnm.Print_Area" localSheetId="23">'Zad.24'!$A$1:$J$48</definedName>
    <definedName name="_xlnm.Print_Area" localSheetId="24">'Zad.25'!$A$1:$J$17</definedName>
    <definedName name="_xlnm.Print_Area" localSheetId="2">'Zad.3'!$A$1:$J$64</definedName>
    <definedName name="_xlnm.Print_Area" localSheetId="3">'Zad.4 - 24m.'!$A$1:$J$29</definedName>
    <definedName name="_xlnm.Print_Area" localSheetId="4">'Zad.5'!$A$1:$J$41</definedName>
    <definedName name="_xlnm.Print_Area" localSheetId="5">'Zad.6'!$A$1:$J$41</definedName>
    <definedName name="_xlnm.Print_Area" localSheetId="6">'Zad.7'!$A$1:$J$37</definedName>
    <definedName name="_xlnm.Print_Area" localSheetId="7">'Zad.8'!$A$1:$J$38</definedName>
    <definedName name="_xlnm.Print_Area" localSheetId="8">'Zad.9'!$A$1:$J$29</definedName>
  </definedNames>
  <calcPr fullCalcOnLoad="1"/>
</workbook>
</file>

<file path=xl/sharedStrings.xml><?xml version="1.0" encoding="utf-8"?>
<sst xmlns="http://schemas.openxmlformats.org/spreadsheetml/2006/main" count="1051" uniqueCount="431">
  <si>
    <t xml:space="preserve"> Załącznik nr 2 do SWZ</t>
  </si>
  <si>
    <t xml:space="preserve"> Formularz cenowo- techniczny  zadania nr 1</t>
  </si>
  <si>
    <t>Lp.</t>
  </si>
  <si>
    <t>Przedmiot zamówienia</t>
  </si>
  <si>
    <t>Jm.</t>
  </si>
  <si>
    <t>Ilość</t>
  </si>
  <si>
    <t>Cena jednostkowa netto</t>
  </si>
  <si>
    <t>Wartość netto</t>
  </si>
  <si>
    <t>Cena jednostkowa brutto</t>
  </si>
  <si>
    <t>Wartość
bruttoWartość
brutto</t>
  </si>
  <si>
    <t>6=4x5</t>
  </si>
  <si>
    <t>8=9/4</t>
  </si>
  <si>
    <t>9= 6+7</t>
  </si>
  <si>
    <t>Strzykawka 2-cześciowa.Przeźroczysty cylinder wykonany z polipropylenu, biały kontrastujący tłok wykonany z polietylenu. Zakończenie stożkowe typu luer umieszczone centralnie. Tłok strzykawki stabilny bez zwężeń w części środkowej, czterostronne podcięcie od części chwytnej zapewniające pewne operowanie tłokiem. Kryza ograniczająca, zabezpieczająca przed przypadkowym wysunięciem tłoka. Wyraźna, czytelna i trwała skala koloru czarnego ułatwiająca dawkowanie co 0,1 ml. Przedłużona skala uwzględniająca 10 % rozszerzenie pojemności nominalnej. Na korpusie strzykawki nazwa strzykawki oraz logo producenta. Jednorazowego użytku. Niepirogenna, nietoksyczna Nie zawierająca ftalanów ani lateksu (informacja umieszczona na opakowaniu jednostkowym). Sterylizowana tlenkiem etylenu. Opakowanie jednostkowe papier/folia. Kodowanie kolorystyczne opakowania handlowego.</t>
  </si>
  <si>
    <t>Strzykawka   2 ml  skala co 0,1 ml (op 100 szt)</t>
  </si>
  <si>
    <t>op.</t>
  </si>
  <si>
    <t>Strzykawka   5 ml  skala co 0,2 ml (op 100 szt)</t>
  </si>
  <si>
    <t>Strzykawka  10 ml  skala co 0,5 ml (op 100 szt)</t>
  </si>
  <si>
    <t>Strzykawka   20 ml  skala co 0,5 lub 1 ml (op 100 szt)</t>
  </si>
  <si>
    <t>kranik 3-drożny z mechanizmem obrotowym, zapewniającym skokową zmianę pozycji co 45 stopni w zakresie 360 stopni gwarantujący precyzyjne i lekkie ustawienie wartości przepływów. Każde z wejść kranika ma być zabezpieczone fabrycznie zamontowanymi korkami. sterylny bez przedłużacza</t>
  </si>
  <si>
    <t>szt.</t>
  </si>
  <si>
    <t>kranik 3-drożny z przedłużaczem 10cm z mechanizmem obrotowym, zapewniającym skokową zmianę pozycji co 45 stopni w zakresie 360 stopni gwarantujący precyzyjne i lekkie ustawienie wartości przepływów. Każde z wejść kranika ma być zabezpieczone fabrycznie zamontowanymi korkami. sterylny</t>
  </si>
  <si>
    <t>Strzykawka jednorazowego użytku o pojemności1ml do insuliny z bezlateksowym uszczelnieniem, U=40j, igła 0,4 x 13mm, nazwa strzykawki oraz logo producenta na korpusie op. zbiorcze 100 szt.</t>
  </si>
  <si>
    <t>Strzykawka jednorazowego użytku o pojemności1ml do tuberkuliny z uszczelnieniem, skala co 0,05 ml z dopakowaną igłą 0,45 x 13mm nazwa strzykawki oraz logo producenta na korpusie op. zbiorcze 100 szt.</t>
  </si>
  <si>
    <t>STRZYKAWKI  dwuczęściowe, końcówka luer wtykowa, minimalna objętość zalegająca, dobrze czytelna niezmywalna skala, skuteczne zabezpieczenie przed wysunięciem się tłoka, logo lub nazwa producenta umieszczona trwale tłok szczelny, przesuw tłoka w obudowie elastyczny, równomierny.</t>
  </si>
  <si>
    <t>Strzykawki   j.u. 50/60 ml do pomp bursztynowa z końcówką Luer Lock z obustronnną skalą, wcięcie na tłoku z czterech stron. Musi współpracować z posiadanymi przez Zamawiającego pompami: Ascor AP 14, Ascor AP 12/22, Medima S1</t>
  </si>
  <si>
    <t>Strzykawki   j.u. 50/60 ml do pomp z końcówką Luer Lock z obustronnną skalą, wcięcie na tłoku z czterech stron. Musi współpracować z posiadanymi przez Zamawiającego pompami: Ascor AP 14, Ascor AP 12/22, Medima S1</t>
  </si>
  <si>
    <t>Strzykawka 50ml do płukania, karmienia (tolerancja do 60 ml)</t>
  </si>
  <si>
    <t>Strzykawka 100 ml Janeta, stożek cxentryczny kompatybilny z nasadką cewników, min. jednen łącznik typu Luer, który można połączyć z drenem lub igłą o mniejszej średnicy, wyraźna skala, tłoczysko z elastycznym uszczelnieniem zapewniającym płynny przesów</t>
  </si>
  <si>
    <t>Igła rozm. 0,5 x 15-16 op. a’100 szt.</t>
  </si>
  <si>
    <t>Igła rozm. 0,5 x 25 op. a’100 szt.</t>
  </si>
  <si>
    <t>Igła rozm. 0,5 x 40 op. a’100 szt.</t>
  </si>
  <si>
    <t>Igła rozm. 0,7 x 30 op. a’100 szt.</t>
  </si>
  <si>
    <t>Igła rozm. 0,8 x 40 op. a’100 szt.</t>
  </si>
  <si>
    <t>Igła rozm. 0,8 x 50 op. a’100 szt.</t>
  </si>
  <si>
    <t>Igła rozm. 0,9 x 40 op. a’100 szt.</t>
  </si>
  <si>
    <t>Igła rozm. 1,1 x 40 op. a’100 szt.</t>
  </si>
  <si>
    <t>Igła rozm. 1,2 x 40 op. a’100 szt.</t>
  </si>
  <si>
    <t>Kaniula  24 G  Ø cewnika  0,7 mm, długość cewnika 19 mm (żółte) może być bez portu bocznego, jest widoczny w USG</t>
  </si>
  <si>
    <t>Kaniula 26 G  Ø cewnika  0,6 mm, długość cewnika 19 mm (fiolet) może być bez portu bocznego, jest widoczny w USG</t>
  </si>
  <si>
    <t>Arterial caniula kaniula dotętnicza 20G z zaworem</t>
  </si>
  <si>
    <t>RAZEM :</t>
  </si>
  <si>
    <t xml:space="preserve"> Załącznik nr 3 do SWZ</t>
  </si>
  <si>
    <t xml:space="preserve"> Formularz cenowo- techniczny  zadania nr 2</t>
  </si>
  <si>
    <t>Stawka VAT
%</t>
  </si>
  <si>
    <t>Wartość
brutto</t>
  </si>
  <si>
    <t xml:space="preserve">
PRODUCENT/ Nazwa własna lub inne określenie identyfikujące wyrób w sposób jednoznaczny, np. numer katalogowy
</t>
  </si>
  <si>
    <t>Sterylny zestaw do odsysania pola operacyjnego z końcówką typu Yankauer standard (Ch21),jeden otwór końcowy, bez kontroli ssania z drenem Ch24 dł.210 cm.</t>
  </si>
  <si>
    <t>Sterylny zestaw do odsysania pola operacyjnego z końcówką typu Yankauer standard (Ch21),jeden otwór końcowy, bez kontroli ssania z drenem Ch24 dł.300 cm - 400 cm.</t>
  </si>
  <si>
    <t>Sterylny zestaw do odsysania pola operacyjnego z końcówką typu Yankauer standard (Ch12), jeden otwór końcowy, bez kontroli ssania z drenem Ch24 dł.300 cm.</t>
  </si>
  <si>
    <t>Sterylny dren do odsysania pola operacyjnego Ch24 dł.210cm lejek- lejek  (zeńsko-żeński)</t>
  </si>
  <si>
    <t>Sterylny dren do odsysania pola operacyjnego Ch24 dł.210cm lejek-stożek  (zeńsko-męski)</t>
  </si>
  <si>
    <t>Sterylny dren do odsysania pola operacyjnego Ch24, dł.300 cm lejek-stożek  (zeńsko-męski)</t>
  </si>
  <si>
    <t>Sterylny dren do odsysania pola operacyjnego Ch24 dł.300cm, lejek-lejek (żeńsko-żeński)</t>
  </si>
  <si>
    <t>Sterylna końcówka do odsysania pola operacyjnego Ch12 mikrochirurgiczna Yancauer ukształtowana ergonomicznie, bez kontroli odsysania, jeden otwór końcowy z plastikową rączką i wtopioną końcówką ssącą</t>
  </si>
  <si>
    <t>Sterylna końcówka do odsysania pola operacyjnego Ch21 typu Yancauer standard, ukształtowana ergonomicznie,bez kontroli odsysania, jeden otwór końcowy z plastikową rączką i wtopioną końcówką ssącą</t>
  </si>
  <si>
    <t>Sterylna końcówka do odsysania pola operacyjnego  CH23 lub 24 lub 25  typu Yancauer standard, ukształtowana ergonomicznie, bez kontroli odsysania, jeden otwór końcowy z plastikową rączką i wtopioną końcówką ssącą</t>
  </si>
  <si>
    <t>Sterylny marker chirurgiczny</t>
  </si>
  <si>
    <t>Sterylna końcówka do odsysania pola operacyjnego, prosta Ch23 bez kontroli odsysania, z nakładką, z dziurkami, typ Pool-Tip</t>
  </si>
  <si>
    <t xml:space="preserve"> Załącznik nr 4 do SWZ</t>
  </si>
  <si>
    <t xml:space="preserve"> Formularz cenowo- techniczny  zadania nr 3</t>
  </si>
  <si>
    <t>Stawka VAT
%Stawka VAT
%Stawka VAT
%</t>
  </si>
  <si>
    <t>Wartość
bruttoWartość
bruttoWartość
brutto</t>
  </si>
  <si>
    <t xml:space="preserve">
PRODUCENT/ Nazwa własna lub inne określenie identyfikujące wyrób w sposób jednoznaczny, np. numer katalogowy
PRODUCENT/ Nazwa własna lub inne określenie identyfikujące wyrób w sposób jednoznaczny, np. numer katalogowy
PRODUCENT/ Nazwa własna lub inne określenie identyfikujące wyrób w sposób jednoznaczny, np. numer katalogowy
</t>
  </si>
  <si>
    <t>Cewnik Foleya dwudrożny wykonany z lateksu pokrytego silikonem z gumową zastawką. Atraumatyczna, lekko zaokrąglona końcówka ułatwiająca wprowadzenie cewnika do pęcherza moczowego. Łącznik kodowany kolorystycznie. Na cewniku nadrukowany: rozmiar, średnica, pojemność balonu oraz nazwa producenta. Pakowany podwójnie: folia z min. podwójną perforacją, folia-papier z min. 1cm listkami do otwierania oraz napisami w j. polskim.  Rozmiary do wyboru zgodnie z zapotrzebowaniem Zamawiającego.</t>
  </si>
  <si>
    <t xml:space="preserve">Ch. 12/1 4/ 16/ 18/ 20/ 22/ 24  5-10ml,
CH 8 do CH 10 rozmiar balonu 3 - 5 ml
Ch. 12/1 4/ 16/ 18/ 20/ 22/ 24  5-10ml,
CH 8 do CH 10 rozmiar balonu 3 - 5 ml
Ch. 12/1 4/ 16/ 18/ 20/ 22/ 24  5-10ml,
CH 8 do CH 10 rozmiar balonu 3 - 5 ml
</t>
  </si>
  <si>
    <t>Ch. 20   30ml</t>
  </si>
  <si>
    <t>Cewnik Foleya dwudrożny silikonowy z plastikową zastawką do napełniania balonu oraz zatyczką.  Atraumatyczna, lekko zaokrąglona końcówka ułatwiająca wprowadzenie cewnika do pęcherza moczowego. Linia kontrastująca w RTG. Łącznik kodowany kolorystycznie. Na cewniku nadrukowany: rozmiar, pojemność balonu. Pakowany podwójnie: folia z min. podwójną perforacją, folia-papier z min. 1cm listkami do otwierania oraz napisami w j. polskim. Rozmiary do wyboru zgodnie z zapotrzebowaniem Zamawiającego.</t>
  </si>
  <si>
    <t>CH 8 do CH 10 rozmiar balonu 3 - 5 ml,                                               Ch. 12/1 4/ 16/ 18/ 20/ 22/ 24  5-10ml,</t>
  </si>
  <si>
    <t>Zatyczka do cewnika Foley'a sterylna, pakowana pojednynczo, szczelna, ścianki nie gładkie, z rowkami (w kształcie schodków) uniemożliwiającymi cofanie się płynu z cewnika.</t>
  </si>
  <si>
    <t>Cewnik Nelaton. Wykonany z miękkiego i elastycznego medycznego PVC. Powierzchnia satynowa („zmrożona”) . Atraumatyczna, zamknięta końcówka oraz dwa otwory boczne naprzemianległe. Łącznik kodowany kolorystycznie zależnie od rozmiaru z fabrycznie umieszczoną nazwą producenta w celu identyfikacji produktu. Pakowany prosto w opakowanie typu folia-papier z listkami ułatwiającymi otwieranie (min. 1cm). Na opakowaniu fabrycznie umieszczone: nr katalogowy, rozmiar, data produkcji, numer serii, data ważności, sposób sterylizacji oraz napisy w języku polskim. Rozmiary o długości 40cm, Rozmiar do wyboru zgodnie z zapotrzebowaniem Zamawiającego.</t>
  </si>
  <si>
    <r>
      <t>Ch</t>
    </r>
    <r>
      <rPr>
        <sz val="10"/>
        <color indexed="8"/>
        <rFont val="Arial"/>
        <family val="2"/>
      </rPr>
      <t xml:space="preserve">.8/ 10/ 12/ 14/1 6/ 18/ 20/ 22/ 24  Ch.8/ 10/ 12/ 14/1 6/ 18/ 20/ 22/ </t>
    </r>
    <r>
      <rPr>
        <sz val="10"/>
        <color indexed="8"/>
        <rFont val="Arial"/>
        <family val="2"/>
      </rPr>
      <t xml:space="preserve">24  Ch.8/ 10/ 12/ 14/1 6/ 18/ 20/ 22/ 24  </t>
    </r>
  </si>
  <si>
    <r>
      <t xml:space="preserve"> </t>
    </r>
    <r>
      <rPr>
        <sz val="10"/>
        <color indexed="8"/>
        <rFont val="Arial"/>
        <family val="2"/>
      </rPr>
      <t xml:space="preserve">Ch 8/ 10/12/14/ 1 6/ 18/ 20/ 22/ 24 Ch 8/ 10/12/14/ 1 6/ 18/ 20/ 22/ </t>
    </r>
    <r>
      <rPr>
        <sz val="10"/>
        <color indexed="8"/>
        <rFont val="Arial"/>
        <family val="2"/>
      </rPr>
      <t>24 Ch 8/ 10/12/14/ 1 6/ 18/ 20/ 22/ 24</t>
    </r>
  </si>
  <si>
    <t>Cewnik do odsysania górnych dróg oddechowych z PCV odpornego na załamania i skrecanie. , Atraumatyczna, lekko zaokrąglona , końcówka, Otwór końcowy, dwa otwory boczne naprzemianległe.Zmrożona powierzchnia ułatwiająca wprowadzenie cewnika. Łącznik kodowany kolorystycznie zależnie od rozmiaru z tłoczoną nazwą producenta. Opakowanie folia-papier z min. 1cm listkami do otwierania oraz napisami w j. polskim.</t>
  </si>
  <si>
    <t>Ch 06/400 -500 mm</t>
  </si>
  <si>
    <t>Ch.8/400 - 500 mm</t>
  </si>
  <si>
    <t>Ch 10 dł. 40 cm</t>
  </si>
  <si>
    <t>Ch 12  dł. 60 cm</t>
  </si>
  <si>
    <t>Ch 14 dł.60 cm</t>
  </si>
  <si>
    <t>Ch 16 dł 60 cm</t>
  </si>
  <si>
    <t>Ch 18 dł 60 cm</t>
  </si>
  <si>
    <t>Sonda Ryle'a - zgłębnik żołądkowy wykonany z miękkiego, elastycznego PVC, o najwyższej biokopatybilności, odporny na załamania i skręcanie się, atraumatyczna, lekko zaokrąglona, zamknięta końcówka, cztery otwory boczne o łagodnych krawędziach. Linia RTG na całej długości, podziałka głębokości na 50, 60, i 70 cm od końca dystalnego. Łącznik cewnikowy z dodatkową redukcją Luer i z zatyczką. Kolorystyczne oznaczenie rozmiaru na łączniku, numeryczne oznaczenie rozmiaru na opakowaniu, opakowanie papier-folia. Rozmiar do wyboru zgodnie z zapotrzebowaniem Zamawiającego.</t>
  </si>
  <si>
    <t>Ch 10/12/14/16/18/20/22/24 dł. 1050 mm</t>
  </si>
  <si>
    <r>
      <t>Zgłębnik żołądkowy wykonany w  100% z silikonu medycznego, o najwyższej biokopatybilności, charakteryzujący się odpowiednia miękkością i elastycznością, odporny na załamania i skręcanie się, atraumatyczna, lekko zaokrąglona, zamknięta końcówka, trzy lub cztery otwory boczne o łagodnych krawędziach. Linia RTG na całej długości. Łącznik cewnikowy z zatyczką, podziałka długości co 1cm, cyfrowa co 5cm. Kolorystyczne oznaczenie rozmiaru na łączniku, numeryczne oznaczenie rozmiaru na opakowaniu, opakowanie papier-folia</t>
    </r>
    <r>
      <rPr>
        <sz val="10"/>
        <color indexed="8"/>
        <rFont val="Arial"/>
        <family val="2"/>
      </rPr>
      <t>.</t>
    </r>
    <r>
      <rPr>
        <b/>
        <sz val="10"/>
        <color indexed="8"/>
        <rFont val="Arial"/>
        <family val="2"/>
      </rPr>
      <t>Zgłębnik żołądkowy wykonany w  100% z silikonu medycznego, o najwyższej biokopatybilności, charakteryzujący się odpowiednia miękkością i elastycznością, odporny na załamania i skręcanie się, atraumatyczna, lekko zaokrąglona, zamknięta końcówka, trzy lub cztery otwory boczne o łagodnych krawędziach. Linia RTG na całej długości. Łącznik cewnikowy z zatyczką, podziałka długości co 1cm, cyfrowa co 5cm. Kolorystyczne oznaczenie rozmiaru na łączniku, numeryczne oznaczenie rozmiaru na opakowaniu, opakowanie papier-folia</t>
    </r>
    <r>
      <rPr>
        <sz val="10"/>
        <color indexed="8"/>
        <rFont val="Arial"/>
        <family val="2"/>
      </rPr>
      <t>.</t>
    </r>
  </si>
  <si>
    <t>Ch 12/14/16/18/20 dł. 1200mm</t>
  </si>
  <si>
    <t>Ch 36 do płukania żołądka</t>
  </si>
  <si>
    <t>Cewnik do karmienia noworodków przez nos ze znacznikiem RTG rozm. 5-6Ch/1000mm z podziałką co 1 cm.</t>
  </si>
  <si>
    <t>Opatrunek do zabezpieczania drenów donosowych/sond żołądkowych, włókninowy, w kolorze cielistym, pokryty hipoalergicznym klejem, 3 stopniowy system aplikacji, dla dorosłych rozmiar 7cm x 7 cm (+-2mm) Opakowanie: kartonik. Na opakowaniu obrazkowa instrukcja użycia opatrunku, niejałowy</t>
  </si>
  <si>
    <t>Worek do dobowej zbiórki moczu. Pojemność 2000ml, skala co 100ml, zastawka antyrefluksyjna, tylna biała ściana oraz zawór spustowy typu "T". Dren o długości 90cm i 150cm (do wyboru przez Zamawiającego). Sterylny, opakowanie foliowe z napisami w języku polskim i opisową instrukcją użycia.</t>
  </si>
  <si>
    <t>Zestaw do godzinowej zbiórki moczu. Komora kolekcyjna 500ml z białą tylną scianą oraz filtrem hydrofobowym, podzielona na cztery komory pośrednie, ze skalą co 1ml w zakresie 4ml - 50ml oraz co 5ml w zakresie 60 - 500ml, wyposażona w obrotowy zawór spustowy oraz regulowane taśmy mocujące. Wymienny worek zbiorczy o pojemności 2000ml ze skalą co 50ml, z zastawką antyrefluksyjną oraz zaworem spustowym typu poprzecznego "T" mocowanym w otwartej zakładce. Dren o długości 120cm z przesuwną klamrą zaciskową, zakończony łącznikiem stożkowym z zatyczką, wyposażony w igłowy port do pobierania próbek. Sterylny, opakowanie podwójne: folia, folia/papier z napisami w języku polskim.</t>
  </si>
  <si>
    <t>Uchwyt do mocowania kaczek jednorazowych i worków na mocz</t>
  </si>
  <si>
    <t>Kanka doodbytnicze, sterylne, zakończenie atraumatyczne, jednorazowego użytku, o rozmiarach:</t>
  </si>
  <si>
    <t>Ch 16  dł. 60 cm</t>
  </si>
  <si>
    <t>Ch 18  dł. 60 cm</t>
  </si>
  <si>
    <t>Ch 20  dł.60 cm</t>
  </si>
  <si>
    <t>Sonda Sengstakena (atraumatyczne zakończenie)</t>
  </si>
  <si>
    <t>Czterodrożny ch 16</t>
  </si>
  <si>
    <t>Czterodrożny ch 18</t>
  </si>
  <si>
    <t>Czterodrożny ch 20</t>
  </si>
  <si>
    <t>Woreczki do pobierania próbek moczu dziewczęcy bez gąbki (a'100szt) sterylne</t>
  </si>
  <si>
    <t>Woreczki do pobierania próbek moczu chłopięcy bez gąbki (a'100szt) sterylne</t>
  </si>
  <si>
    <t>Słój do zbiórki moczu, plastik, okrągły, z zakrętką i rączką, min. 2 l. max. 2,5 l;</t>
  </si>
  <si>
    <t xml:space="preserve"> Załącznik nr 5 do SWZ</t>
  </si>
  <si>
    <t xml:space="preserve"> Formularz cenowo- techniczny  zadania nr 4</t>
  </si>
  <si>
    <t>Jednorazowa myjka sucha, nasączona środkiem myjącym aktywowanym pod wpływem wody, w formie rękawicy ze zwężaną częścią dolną, brzegi zgrzewane ultradźwiękowo, rozmiar 17 cm x 24,5 cm (+-0,5 cm), wykonana z dwóch warstw molton (100 g/m2 + 70 g/m2), opakowanie po 20 szt. z nadrukowanymi napisami oraz składem w języku polskim</t>
  </si>
  <si>
    <t>Czepek do bezwodnego mycia włosów - nasączony środkami myjącymi, odświeżającymi i pielęgnacyjnymi o neutralnym pH, przeznaczony do czyszczenia i pielęgnacji włosów i okolic, dla pacjentów hospitalizowanych, obłożnie chorych oraz pacjentów specjalnej opieki takich jak pacjenci intensywnej terapii, nie wymaga użycia wody oraz spłukiwania, wykonany z dwóch warstw: włóknina spunlace i folia PE, rozmiar uniwersalny, możliwość wcześniejszego podgrzania w kuchence mikrofalowej przez 15 - 30 sekund przy mocy 700W, zawierający w składzie m.in. simetikon, chlorheksydynę, jednorazowego użytku, bez zawartości lateksu</t>
  </si>
  <si>
    <t>Jednorazowa myjka, nawilżona, nasączona środkiem myjącym i nawilżającym, duże, miękkie i grube myjki w formie rękawicy, zapewniające higieniczną pielęgnację skóry. Zawierają delikatny, oczyszczający, odświeżający i nawilżający preparat, z dodatkowymi właściwościami ochronnymi skóry. Stosowane bezpośrednio po wyjęciu z opakowania do codziennych procedur mycia całego ciała pacjenta. Możliwość wcześniejszego podgrzania w mikrofalówce. Nie wymagają użycia dodatkowej wody. Testowane dermatologicznie. Przeznaczone do wszystkich rodzajów skóry. Opakowanie z możliwością wielokrotnego zamykania. Opakowanie zawiera 10 myjek. Włóknina 85g/m2. wymiary: 17cm x 23,5 cm (+- 1 cm), skład: Dimetikon, Linoleamidopropyl PG-Dimonium Chloride Phosphate, Glukozyd laurylowy, Prowitamina B5, Alantoina, wyciąg z aloesu, Polisorbat 20, Sól tetrasodowa kwasu wersenowego, kwas cytrynowy, Witamina E, Chlorheksydyna, Gliceryna, Perfumy, Wyciąg z rumianku</t>
  </si>
  <si>
    <t>Gąbka do toalety jamy ustnej z  łącznikiem do kontrolowanego odsysania ściętym pod kątem 45st., karbowana gąbka na końcówce, 2 otwory odsysające, zagięta końcówka, pakowana pojedynczo</t>
  </si>
  <si>
    <t xml:space="preserve"> Załącznik nr 6 do SWZ</t>
  </si>
  <si>
    <t xml:space="preserve"> Formularz cenowo- techniczny  zadania nr 5</t>
  </si>
  <si>
    <t>Maska tlenowa, wykonana z przezroczystego, nietoksycznego PCV, z regulowaną blaszką na nos i gumką mocującą wokół głowy, z drenem o długości 210cm, odpornym na zagięcia, z obrotowym łącznikiem umożliwiającym dostosowanie do pozycji pacjenta, rozmiary S, M, L, XL, pakowana w opakowanie foliowe, sterylna, bez zawartości DEHP . Rozmiar do wyboru przez Zamawiającego zgodnie z zapotrzebowaniem. Najmniejszy rozmiar przeznaczony dla noworodków.</t>
  </si>
  <si>
    <t>Maska tlenowa z nebulizatorem, wykonana z przezroczystego, nietoksycznego PCV, z regulowaną blaszką na nos i gumką mocującą wokół głowy, z drenem o długości 210cm, odpornym na zagięcia, z obrotowym łącznikiem umożliwiającym dostosowanie do pozycji pacjenta, wyposażona nebulizator o pojemności 6 ml, skalowany co 1 ml, z łącznikiem T, ustnikiem i drenem 210 cm, jednorazowego użytku, średnia wielkość wytwarzanych cząsteczek nebulizatora (MMD) - 2,0-2,20 μm, rozmiary S, M, L, XL, pakowana w opakowanie foliowe, sterylna, bez zawartości DEHP .  Rozmiar do wyboru przez Zamawiającego zgodnie z zapotrzebowaniem. Najmniejszy rozmiar przeznaczony dla noworodków.</t>
  </si>
  <si>
    <t>Maska tlenowa z workiem (rezerwuarem), wykonana z przezroczystego, nietoksycznego PCV, z regulowaną blaszką na nos i gumką mocującą wokół głowy, z drenem o długości 210cm, odpornym na zagięcia, z obrotowym łącznikiem umożliwiającym dostosowanie do pozycji pacjenta, rezerwuar tlenu o pojemności 1000ml z zastawką jednokierunkową, rozmiary S, M, L, XL, pakowana w opakowanie foliowe,  sterylna, bez zawartości DEHP .  Rozmiar do wyboru przez Zamawiającego zgodnie z zapotrzebowaniem. Najmniejszy rozmiar przeznaczony dla noworodków.</t>
  </si>
  <si>
    <t>Nebulizator o pojemności 6 ml, skalowany co 1 ml, wykonany z przezroczystego, nietoksycznego PCV, z łącznikiem T, ustnikiem i drenem 210 cm odpornym na zagięcia, jednorazowego użytku, średnia wielkość wytwarzanych cząsteczek nebulizatora (MMAD) - 2,0-2,20 μm, pakowany w opakowanie foliowe, sterylny, bez zawartości DEHP</t>
  </si>
  <si>
    <t>Nebulizator o pojemności 6 ml, skalowany co 1 ml, wykonany z przezroczystego, nietoksycznego PCV, z łącznikiem T, łącznikiem karbowanym, ustnikiem i drenem 210 cm odpornym na zagięcia, jednorazowego użytku, średnia wielkość wytwarzanych cząsteczek nebulizatora (MMAD) - 2,0-2,20 μm, pakowany w opakowanie foliowe, sterylny, bez zawartości DEHP</t>
  </si>
  <si>
    <t>Dren tlenowy wykonany z przezroczystego, nietoksycznego PCV, sterylny, długość 420 - 430 cm , dren o przekroju gwiazdkowym odporny na zagięcia, pakowany w opakowanie foliowe</t>
  </si>
  <si>
    <t>Dren tlenowy wykonany z przezroczystego, nietoksycznego PCV, sterylny, bez zawartości DEHP, długość 210 - 220 cm, dren o przekroju gwiazdkowym odporny na zagięcia, pakowany w opakowanie foliowe</t>
  </si>
  <si>
    <t>Cewnik do podawania tlenu przez nos, wykonany z przezroczystego, nietoksycznego PCV, sterylny, bez zawartości DEHP, długość 200 cm, rozmiary S - dla niemowląt, M - dla dzieci, L - dla dorosłych (do wyboru Zamawiającego) opakowanie foliowe</t>
  </si>
  <si>
    <t>Maska tlenowa z regulowaną dyszą Venturiego, wyposażona w 6 zwężek
Venturiego (24% - niebieska, 28% - żółta, 31% - biała, 35% - zielona, 40% - różowa, 50% - pomarańczowa), regulowana blaszka na nos zapewnia wygodne dopasowanie, dren o długości 210cm zakończony uniwersalnym łącznikiem, opakowanie foliowe, sterylna Maska tlenowa z regulowaną dyszą Venturiego, wyposażona w 6 zwężek
Venturiego (24% - niebieska, 28% - żółta, 31% - biała, 35% - zielona, 40% - różowa, 50% - pomarańczowa), regulowana blaszka na nos zapewnia wygodne dopasowanie, dren o długości 210cm zakończony uniwersalnym łącznikiem, opakowanie foliowe, sterylna</t>
  </si>
  <si>
    <t>Maska anestetyczna jednorazowego użytku w rozmiarach 1-6 z otwartym mankietem, z odpowiednim kodowaniem kolorystycznym mankietu, 1-niebieski, 2-pomarańczowy, 3-różowy, 4-biały, 5-żółty, 6-zielony, przeźroczysta kopuła umożliwia ciągłą obserwację pacjenta, dobrze przylegający, elastomerowy mankiet, nie wymagający napełnienia powietrzem, możliwość stosowania w MRI, bez zawartości PCV, ftalanów i lateksu, pakowana pojedynczo w opakowanie foliowe, z informacją o dacie ważności i nr serii. Łącznik 15mm lub 22mm. Rozmiar maski do wyboru przez Zamawiającego zgodnie z zapotrzebowaniem.</t>
  </si>
  <si>
    <t>Maska anestetyczna z pompowanym mankietem. Pierścień mocujący kodowany kolorystycznie dla łatwej identyfikacji rozmiaru: 0-biały, 1-różowy, 2-żółty, 3-zielony, 4-czerwony, 5-niebieski, 6-pomarańczowy. Przeźroczysta kopuła umożliwia ciągłą obserwację pacjenta. Dobrze przylegający, miękki mankiet pompowany przy pomocy zaworu. Przestrzeń martwa w przypadku rozmiarów +/- : 0 – 25ml, 1 – 47ml, 2 – 83 ml, 3 – 125ml, 4 – 195 ml, 5 – 242ml, 6 – 330ml. Port łączący dla rozmiarów +/-  0-1: 15mm, dla rozmiarów +/-  2-6: 22mm. Maski jednorazowego użytku, wykonane z PCV bez zawartości ftalanów i lateksu. Opakowanie foliowe, mikrobiologicznie czysta. Rozmiar maski do wyboru przez Zamawiającego zgodnie z zapotrzebowaniem.</t>
  </si>
  <si>
    <t>Resuscytator silikonowy dla dzieci - silikonowy worek samorozprężalny dla dzieci wyrównujący siłę uciśnięć o pojemności 600 ml z możliwością sterylizacji w 134 stopni Celsjusza, w zestawie z: rezerwuarem tlenu 1600 ml, przewodem połączeniowym do tlenu o długości 2,1 m, maską twarzową silikonową 2, zaworem ciśnieniowym 40cmH2O, pakowany pojedynczo w walizkę z uchwytem</t>
  </si>
  <si>
    <t>Maski anestetyczne silikonowe, wielorazowe, przeźroczysta kopuła umożliwia ciągłą obserwację pacjenta, dobrze przylegający mankiet, nie wymagający
napełnienia, możliwość stosowania w MRI, przeznaczone do sterylizacji w temperaturze 134 stopni Celsjusza, opakowanie foliowe, rozmiary 0-5.  Łącznik 15mm lub 22mm. Rozmiar maski do wyboru przez Zamawiającego zgodnie z zapotrzebowaniem.Maski anestetyczne silikonowe, wielorazowe, przeźroczysta kopuła umożliwia ciągłą obserwację pacjenta, dobrze przylegający mankiet, nie wymagający
napełnienia, możliwość stosowania w MRI, przeznaczone do sterylizacji w temperaturze 134 stopni Celsjusza, opakowanie foliowe, rozmiary 0-5.  Łącznik 15mm lub 22mm. Rozmiar maski do wyboru przez Zamawiającego zgodnie z zapotrzebowaniem.</t>
  </si>
  <si>
    <t>Resuscytator silikonowy dla dorosłych - silikonowy worek samorozprężalny dla dorosłych wyrównujący siłę uciśnięć o pojemności 1650 ml z możliwością sterylizacji w 134 stopni Celsjusza, w zestawie z: rezerwuarem tlenu 2000 ml, przewodem połączeniowym do tlenu o długości 2,1 m, maską twarzową silikonową 5, zaworem ciśnieniowym 60cmH2O, pakowany pojedynczo w walizkę z uchwytem</t>
  </si>
  <si>
    <t>Resuscytator jednorazowy dla dorosłych - worek samorozprężalny jednorazowego użytku wykonany z PCV dla dorosłych wyrównujący siłę uciśnieć poj.1650ml, w zestawie z: rezerwuarem tlenu 2000 ml, przewodem połączeniowym do tlenu o długości 2,1 m, maska twarzowa 5, zawór ciśnieniowy 60cmH2O, pakowany pojedynczo w kartonik</t>
  </si>
  <si>
    <t>Resuscytator jednorazowy dla dzieci - Worek samorozprężalny jednorazowego użytku wykonany z PCV dla dzieci wyrównujący siłę uciśnieć poj.550 ml, w zestawie z: rezerwuarem tlenu 1600 ml, przewodem połączeniowym do tlenu o długości 2,1 m, maska twarzowa 2, zawór ciśnieniowy 40cmH2O, pakowany pojedynczo w kartonik</t>
  </si>
  <si>
    <t xml:space="preserve"> Załącznik nr 7 do SWZ</t>
  </si>
  <si>
    <t xml:space="preserve"> Formularz cenowo- techniczny  zadania nr 6</t>
  </si>
  <si>
    <t xml:space="preserve">Dren Redona, do odsysania pola operacyjnego, wykonany z medycznej odmiany PCV o optymalnym współczynniku twardości, zapewniającym drożność drenu przy jednoczesnym zachowaniu wysokiego stopnia atraumatyczności
• krzyżowa perforacja o długości min. 12 cm
• atraumatyczne, miękkie zakończenie drenu
• pasek kontrastujący w RTG na całej długości drenu
• pojedynczy czytnik głębokości w odległości 5 cm od zakończenia perforacji, umożliwiający dokładną identyfikację położenia drenu, sterylny
Dren Redona, do odsysania pola operacyjnego, wykonany z medycznej odmiany PCV o optymalnym współczynniku twardości, zapewniającym drożność drenu przy jednoczesnym zachowaniu wysokiego stopnia atraumatyczności
• krzyżowa perforacja o długości min. 12 cm
• atraumatyczne, miękkie zakończenie drenu
• pasek kontrastujący w RTG na całej długości drenu
• pojedynczy czytnik głębokości w odległości 5 cm od zakończenia perforacji, umożliwiający dokładną identyfikację położenia drenu, sterylny
</t>
  </si>
  <si>
    <t>Ch 08/10/12/14/1670 cm, niebieski . Rozmiar do wyboru Zamawiającego według zapotrzebowania.</t>
  </si>
  <si>
    <t>Butelka Redona pojemność 200ml płaska, do długotrwałego odsysania ran j. u., wykonana z elastycznego tworzywa. Nakrętka specjalnie wzmocniona, zabezpieczona przed "przekręcaniem". Końcówka dostosowana do różnych średnic drenów ssących, z podziałką, sterylna</t>
  </si>
  <si>
    <t>Zestaw do wysokociśnieniowego drenażu ran pooperacyjnych. W skład zestawu wchodzi: butelka o pojemności  400ml wykonana z mocnego i lekkiego tworzywa, uniwersalny system podwieszania do ramy łóżka, dren łączący o długości 125cm, zakończony uniwersalną, silikonową końcówką do drenów Redona o rozmiarach CH6- CH 18, z możliwością docinania oraz łącznikiem large lock do butelki. Butelka o poj.400 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</si>
  <si>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Wymienna butelka do drenażu wysokociśnieniwego o pojemności 400 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</si>
  <si>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Wymienna butelka do drenażu wysokociśnieniwego o pojemności 200ml  z fabrycznie wytworzonym podciśnieniem o wartości początkowej 900mbar- niebieskoprzezroczysta, lekka, nietłukąca, wyraźny wskaźnik zassania podciśnienia. Skalowana co 10ml- dokładny pomiar odsysanej wydzieliny, tłoczona skala boczna oraz ukośna. Łącznik large-lock umożliwiający odkręcenie drenu łączącego i wymianę  butelki na nową.  Dwie klemy zaciskowe typu przesuwnego- do próżni i do drenu łączącego. Zestaw sterylny, pakowany podwójnie: opakowanie zewnętrzne papier-folia, wewnętrzne folia.</t>
  </si>
  <si>
    <t xml:space="preserve"> Dren brzuszny, otrzewnowy wykonany ze 100% transparentnego silikonu klasy medycznej. Perforacja na długości 10cm- 6 specjalnie wyprofilowanych atraumatycznych otworów drenujących. Przeznaczony do długotrwałego drenażu głównie z okolicy delikatnych narządów. Długość min.50 cm. Termowrażliwy. Pasek kontrastujący w RTG na całej długości drenu. Pakowany podwójnie- opakowanie zewnętrzne papier- folia, wewnętrzne folia.</t>
  </si>
  <si>
    <t>24F długość 50cm</t>
  </si>
  <si>
    <t>26F długość 50 cm</t>
  </si>
  <si>
    <t>27F długość 50 cm</t>
  </si>
  <si>
    <t>33F długość 50 cm</t>
  </si>
  <si>
    <t>Dreh Kehra Wykonany ze 100% silikonu klasy medycznej z workiem 400 ml. Pasek kontrastujący w promieniach RTG na całej długości obydwu ramion drenu, długość ramion 18x45cm. Twardość drenu 60±5  ͦ shore. Dren zakończony łącznikiem large lock przeznaczonym do połaczenia z workiem zabezpieczającym dedykowanym do drenu.   Atraumatyczne, miękkie zakończenie drenu. Sterylny, pakowany podwójnie: opakowanie wewnętrzne perforowana folia, zewnętrzne papier folia, z zewnątrz wykonany ze 100% silikonu klasy medycznej. Rozmiary: CH 08-CH 14. Atraumatyczne, miękkie zakończenie drenu.</t>
  </si>
  <si>
    <t>Ch 8</t>
  </si>
  <si>
    <t>Ch 10</t>
  </si>
  <si>
    <t>Ch 12</t>
  </si>
  <si>
    <t>Ch 14</t>
  </si>
  <si>
    <t xml:space="preserve"> Załącznik nr 8 do SWZ</t>
  </si>
  <si>
    <t xml:space="preserve"> Formularz cenowo- techniczny  zadania nr 7</t>
  </si>
  <si>
    <t>Jednorazowy standardowy ustnik z gumką wykonaną z silikonu; do wszystkich endoskopów stosowanych w górnym odcinku przewodu pokarmowego; każdy ustnik zapakowany oddzielnie; nie zawiera latexu; wymiary otworu głównego 20mm.</t>
  </si>
  <si>
    <t>Szczotka czyszcząca jednorazowego użytku, dwustronna, dł. 230cm, średnica główek 6 mm, zakończone po obu stronach kulką chroniącą kanał, Średnica osłonki 1.8mm</t>
  </si>
  <si>
    <t xml:space="preserve">Szczypce biopsyjne, jednorazowego użytku, sterylne, pokryte teflonem:
- łyżeczki owalne z okienkiem z igłą lub bez igły
- wykonane ze stali nierdzewnej o gładkich krawędziach
- długość narzędzia 1600 i  2300 mm
- średnica kanału roboczego 2.8mm
Do wyboru przez Zamawiającego.      </t>
  </si>
  <si>
    <t>Szczypce biopsyjne, jednorazowego użytku, sterylne, pokryte teflonem:
- łyżeczki owalne JUMBO
- wykonane ze stali nierdzewnej o gładkich krawędziach
- długość narzędzia 2300 mm</t>
  </si>
  <si>
    <t>Pętla do polipektomii owalna, obrotowa:
- jednorazowego użytku, sterylna
- długość narzędzia 2300 mm
- zintegrowany uchwyt ze skalą pomiarową
- średnica pętli: 10 mm, 15 mm, 20mm i 25mm
- średnica osłonki 2.3mm
Do wyboru przez Zamawiającego.</t>
  </si>
  <si>
    <t>Igła do ostrzykiwania (jednorazowego użytku); śr. ostrza  igły 0,7 mm, dł. ostrza 5mm, dł. narzędzia 230cm; osłonka śr. 2,3mm; zapobiegający niekontrolowanemu wysuwaniu i chowaniu się ostrza. Osłonka teflonowa odporna na załamania, u wyjścia ostrza igły zwężana, ściśle przylegająca do ostrza.</t>
  </si>
  <si>
    <t>Pętla obrotowa z siatką do polipów, jednorazowego użytku: pętla z siatką o średnicy 30mm, nie zawiera lateksu i innych substancji zwiększających ryzyko wystąpienia reakcji alergicznej. Funkcja rotacji. Dł. Nażędzia 2300mm, śr. osłonki 2.3mm.</t>
  </si>
  <si>
    <t>Dren do pompy JSFP-P1</t>
  </si>
  <si>
    <t>Test ureazowy do wykrywania Helicobacter pylori</t>
  </si>
  <si>
    <t>Pułapka na polipy, 4-komorowa, plastikowa, posiadająca 4 sitka oraz możliwość przepuszczania zasysanej zawartości do pojemnika ssaka z pominięciem sitek, obrotowe wieczko z dwiema rurkami: jedna rurka podłączana do zaworu ssącego endoskopu, druga do przewodu ssaka.</t>
  </si>
  <si>
    <t>AQUA GEL żel wodny. Hypoalergiczny, bezwonny, bezbarwny żel, pozbawiony aldehydów , nie podrażniający skóry, rozpuszczalny w wodzie, bakteriostatyczny, stosowany podczas zabiegów mi. endoskopowych min. 140g</t>
  </si>
  <si>
    <t>Stent przełykowy samorozprężalny przeznaczony do tamowania krwawień z żylaków przełyku. Stent całkowicie  pokrywany o długści 135mm, średnicy wewnętrznej (korpus) 25mm i średnicy kołnierza 30mm. Zróżnicowana gęstość oplotu na całej długości stentu.</t>
  </si>
  <si>
    <t xml:space="preserve"> Załącznik nr 9 do SWZ</t>
  </si>
  <si>
    <t xml:space="preserve"> Formularz cenowo- techniczny  zadania nr 8</t>
  </si>
  <si>
    <t>Parametry wymagane: 1. pobieranie krwi metodą aspiracyjno-próżniową, 2. wszystkie pozycje do systemu zamkniętego muszą pochodzić od jednego producenta, 3. utylizacja przez spalanie, 4. igła na stałe połączona z holderem (sterylna), 5. zamknięcie eliminujące efekt aerozolowy, probówki systemu zakręcane korkiem, 6. probówki systemowe wykonane z tworzywa sztucznego, 7. wymagane szkolenie personelu Zamawiającego (6 Oddziałów, Laboratorium, Izba Przyjęć).</t>
  </si>
  <si>
    <t>Probówki z napylonym EDTA K3 o pojemności 1,0-1,5ml</t>
  </si>
  <si>
    <t>Probówki z napylonym EDTA K3 o pojemności 2,5-3ml, śred. do 12 mm</t>
  </si>
  <si>
    <t>Probówki z aktywatorem krzepnięcia o poj. 5,0-5,5ml, śred. do 15 mm</t>
  </si>
  <si>
    <t>Probówki z aktywatorem krzepnięcia o poj. 2,5-3,0ml, śred. do 13mm</t>
  </si>
  <si>
    <t>Probówki do koagulologii o pojemności 2,5-3,0ml, śred. do 13mm</t>
  </si>
  <si>
    <t>Probówki do OB.wersja liniowa poj. 2,0-2,5ml</t>
  </si>
  <si>
    <t>Pipetki ze skalą do OB. Wersja liniowa</t>
  </si>
  <si>
    <t>Probówki do pseudotrombocytopenii z antykoagulantem innym niż cytrynian sodu, heparyna poj. 2,5-3,0ml</t>
  </si>
  <si>
    <t>Strzykawki do gazometrii z heparyną litową poj. 1-2 ml (pakowane jednorazowo) op. a'100 szt.</t>
  </si>
  <si>
    <t>Igły systemowe 20G (0,9) op. a'100</t>
  </si>
  <si>
    <t>Igły systemowe 21G (0,8)</t>
  </si>
  <si>
    <t>Motylki systemowe 20G (dł. Wężyka 60-80mm) op. a'120szt.</t>
  </si>
  <si>
    <t>Adaptery umożliwiające połączenie z igłą klasyczną, kaniulą op. a'100 szt.</t>
  </si>
  <si>
    <t>Adaptery do podawania leku</t>
  </si>
  <si>
    <t>Probówki do glukozy z fluorkiem sodu o pojemności 2,5-3,0ml, śred. do 13 mm</t>
  </si>
  <si>
    <t>Igła motylkowa do posiewu krwi gotowa do użycia w całości pakowana pojedynczo (sterylnie)</t>
  </si>
  <si>
    <t>Zestaw do gazometrii 175ul (4x200szt)</t>
  </si>
  <si>
    <t>Probówki do mikrometody EDTA 200</t>
  </si>
  <si>
    <t>Probówki do mikrometody 500 serum gel</t>
  </si>
  <si>
    <t>RAZEM:</t>
  </si>
  <si>
    <t xml:space="preserve"> Załącznik nr 10 do SWZ</t>
  </si>
  <si>
    <t xml:space="preserve"> Formularz cenowo- techniczny  zadania nr 9</t>
  </si>
  <si>
    <t>Papier do sterylizacji, I generacji włókno celulozowe, składany naprzemiennie (gr 60), białozielony o rozmiarach: 50X50 op.500 szt</t>
  </si>
  <si>
    <t>Papier do sterylizacji, I generacji włókno celulozowe, składany naprzemiennie (gr 60), białozielony o rozmiarach: 75x75 op. 250szt</t>
  </si>
  <si>
    <t>Papier do sterylizacji, I generacji włókno celulozowe, składany naprzemiennie (gr 60), biało/zielony o rozmiarach: 90x90 zielony/biały op.250 szt</t>
  </si>
  <si>
    <t>Papier do sterylizacji, I generacji włókno celulozowe, składany naprzemiennie (gr 60), biało/zielony o rozmiarach: 100x100, biały/zielony op. 250 szt</t>
  </si>
  <si>
    <t>Rękaw papierowo-foliowy z testem do sterylizacji parowej, bez zakładki,gładki w rolkach o rozmiarach: 50X200</t>
  </si>
  <si>
    <t>rolka</t>
  </si>
  <si>
    <t>Rękaw papierowo-foliowy z testem do sterylizacji parowej, bez zakładki,gładki w rolkach o rozmiarach: 100X200</t>
  </si>
  <si>
    <t>Rękaw papierowo-foliowy z testem do sterylizacji parowej, bez zakładki,gładki w rolkach o rozmiarach: 120X200</t>
  </si>
  <si>
    <t>Rękaw papierowo-foliowy z testem do sterylizacji parowej, bez zakładki,gładki w rolkach o rozmiarach: 150X200</t>
  </si>
  <si>
    <t>Rękaw papierowo-foliowy z testem do sterylizacji parowej, bez zakładki,gładki w rolkach o rozmiarach: 200X200</t>
  </si>
  <si>
    <t>Rękaw papierowo-foliowy z testem do sterylizacji parowej, bez zakładki,gładki w rolkach o rozmiarach: 250X200</t>
  </si>
  <si>
    <t>Rękaw papierowo-foliowy z testem do sterylizacji parowej, bez zakładki,gładki w rolkach o rozmiarach: 400X200</t>
  </si>
  <si>
    <t xml:space="preserve"> Załącznik nr 11 do SWZ</t>
  </si>
  <si>
    <t xml:space="preserve"> Formularz cenowo- techniczny  zadania nr 10</t>
  </si>
  <si>
    <t>Etykiety dwukrotnie przylepne ze wskaźnikiem sterylizacji parą wodną. Kompatybilne z posiadaną metkownicą alfanumeryczną z zapisem informacji wzdłuż przesuwu etykiet, firmy GKE. 1 rolka min. 750 etykiet, wskaźnik para wodna .</t>
  </si>
  <si>
    <t>Test paskowy typu Bowie&amp;Dick w formie paska, z przesuwalną substancją wskaźnikową, zgodny
z poniższymi parametrami:
-  testy zgodne z norma PN EN ISO 11140-4:2014 lub równoważna,
- na teście powinny znajdować się informacje w języku polskim o normie, wyniku, nazwie produktu, numerze LOT, dacie przydatności,
- testy kompatybilne z przyrządem testowym- tubą PCD Control
- opakowanie strunowe, nie przepuszczające światła zapewniające wielokrotne otwieranie oraz zamykanie, op. 100 szt.</t>
  </si>
  <si>
    <t>Taśma samoprzylepna do zamykania pakietów, ze wskaźnikiem sterylizacji, szer.19 mm, dł. 50 m.</t>
  </si>
  <si>
    <t>Test kontroli mycia i dezynfekcji w formie paska, wykonanego z tworzywa,  o wymiarach 2,6 cm x 7,0 cm, zgodny z poniższymi parametrami:
- testy przeznaczone do kontroli mycia mechanicznego w myjniach automatycznych oraz ultradźwiękowych,
- substancja wskaźnikowa w formie kwadratu, zawierająca m.in. dwa rodzaje białek, lipidy i polisacharydy, koloru ciemnoczerwonego symulująca pozostałości zaschniętej krwi,
- na teście powinny znajdować się informacje w języku polskim o normach, kolorze referencyjnym,  nazwie produktu, numerze LOT oraz dacie produkcji i przydatności,
- opakowanie strunowe, nie przepuszczające światła zapewniajace wielokrotne otwieranie oraz zamykanie. op. 100 szt.</t>
  </si>
  <si>
    <t>Ampułkowy test biologiczny szybkiego odczytu
Ostateczny odczyt wyniku po 20min, poprzez odczyt fluorescencji w autoczytniku.
Rodzaj zastosowanych szczepów bakterii wyraźnie oznaczony na każdej ampułce
Dedykowany inkubator 4 celowy INCSBI-20-4.
Biopopulacja 10^6
Etykieta na ampułce łatwo odklejana, ze wskaźnikiem sterylizacji parowej przebarwiającej się po prawidłowym procesie z koloru różowego na brązowy.
Op. 50 szt. – zabezpieczone samoklejącą plombą.
Kompatybilne z inkubatorem do testów szybkiego odczytu , 3M (290, 390), Terragene (IC10FRLCD, IC20FRLCD). op. 50 szt.</t>
  </si>
  <si>
    <t>Test kontroli pozostałości białkowych typu all in one; odczyt wyniku za pomocą zmiany koloru; opakowaie 25 szt.</t>
  </si>
  <si>
    <t>Zintegrowany test chemiczny kl. V zgodny z normą ISO 11140-1 lub równoważną do kontroli sterylizacji parowej, z przesuwalną  substancją wskaźnikową . Test z  wyraźnie oznaczonym polem bezpieczeństwa odczytu w niezależnym okienku, minimalna długość testu 10 cm. Data ważności, oznaczenie normy  oraz informacje techniczne umieszczone na każdym teście
w języku polskim . Test wykorzystywany ze specjalnym przyrządem jako test kontroli wsadu. Opakowanie 100szt.</t>
  </si>
  <si>
    <t xml:space="preserve"> Załącznik nr 12 do SWZ</t>
  </si>
  <si>
    <t xml:space="preserve"> Formularz cenowo- techniczny  zadania nr 11</t>
  </si>
  <si>
    <t>Pojemniki na preparaty przeznaczone do badania histopatologicznego, szczelne z zakręcaną pokrywką, sztywne, nieprzemakalne, odporne na przekłucie.</t>
  </si>
  <si>
    <t>Pojemnik na histopaty pojemność 15 - 20 ml</t>
  </si>
  <si>
    <t>Pojemnik na histopaty pojemność 30 ml</t>
  </si>
  <si>
    <t>Pojemnik na histopaty pojemność 50 - 70 ml</t>
  </si>
  <si>
    <t>Pojemnik na histopaty pojemność 100 - 120 ml</t>
  </si>
  <si>
    <t>Pojemnik na histopaty pojemność 200 - 250 ml</t>
  </si>
  <si>
    <t>Pojemnik na histopaty pojemność 500 ml szczelna przykrywa na wcisk</t>
  </si>
  <si>
    <t>Pojemnik na histopaty pojemność 1 l szczelna przykrywa na wcisk</t>
  </si>
  <si>
    <t>Pojemnik na histopaty pojemność 3 l szczelna przykrywa na wcisk</t>
  </si>
  <si>
    <t>Pojemnik na histopaty pojemność 5 l szczelna przykrywa na wcisk</t>
  </si>
  <si>
    <t>Pojemnik na histopaty pojemnść 10 l szczelna przykrywa na wcisk</t>
  </si>
  <si>
    <t xml:space="preserve"> Załącznik nr 13 do SWZ</t>
  </si>
  <si>
    <t xml:space="preserve"> Formularz cenowo- techniczny  zadania nr 12</t>
  </si>
  <si>
    <t>Jednorazowy trokar 11, 12 mm z karbowaną przeźroczystą kaniulą i kierunkowym metalowym ostrzem ostrzonym dwustronnie w kształcie litery „V". Ostrze w bezpiecznej osłonie ze wskaźnikiem położenia ostrza. Trzystopniowy zawór do insuflatora umożliwiający wykonanie insuflacji i desuflacji przy pomocy zaworu bez odłączania wężyka do CO2. Posiada wbudowaną uszczelkę 5-12 mm. Całość wykonana z tworzywa. Zamówienie rozmiaru w zależności od zapotrzebowania Oddziału.</t>
  </si>
  <si>
    <t>Narzędzie do uszczelniania i rozdzielania naczyń pęczków tkankowych, naczyń limfatycznych do 7 mm włącznie, dł. 23 cm lub 37 cm, średnica trzonu 5 mm, z wbudowanym nożem, z przewodem, trzon obracany o 350 stopni, zakrzywione szczękitypu Maryland pokryte nanocząsteczkami minimalizującymi przywieranie tkanki. Długość uszczelniania 20,3 mm, dł. cięcia 18,5 mm.</t>
  </si>
  <si>
    <t>Nakładka na wielorazową klemę przeznaczona do zabiegów otwartych, rekomendowana mi.in. do histerektomi vaginalnych. Uszczelnia i zamyka naczynia do 7 mm włącznie. Długość uszczelniania 22,5 mm, długość cięcia 22,3 mm. Aktywacja ręczna.</t>
  </si>
  <si>
    <t xml:space="preserve"> Załącznik nr 14 do SWZ</t>
  </si>
  <si>
    <t xml:space="preserve"> Formularz cenowo- techniczny  zadania nr 13</t>
  </si>
  <si>
    <t>Szczoteczki do cytologii, typu Cervex Brush wachlarz/ op. a'100 sztuk</t>
  </si>
  <si>
    <t>Szczoteczka cytologiczna ram brush</t>
  </si>
  <si>
    <t>Wziernik jednorazowy ginekologiczny rozmiar "M"</t>
  </si>
  <si>
    <t>Wziernik jednorazowy ginekologiczny rozmiar "L"</t>
  </si>
  <si>
    <t>Wziernik jednorazowy ginekologiczny rozmiar "XS"</t>
  </si>
  <si>
    <t>Wziernik jednorazowy ginekologiczny rozmiar "S"</t>
  </si>
  <si>
    <t>Osłonki medyczne na głowicę USG ginekologiczną bez zbiorniczka (prezerwatywy) lateksowe, pudrowane każda szt. w odzielnym op. (144 szt. w op.)</t>
  </si>
  <si>
    <t>Pudełka do szkiełek podstawowych op. a'25 szt.</t>
  </si>
  <si>
    <t>Szkiełka podstawowe cięte półmatowe z polem do opisu  op. a'50 szt.</t>
  </si>
  <si>
    <t>Utrwalacz do cytologii Typ Cytofix, 200ml spray</t>
  </si>
  <si>
    <t>Żel do EKG 0,5 kg</t>
  </si>
  <si>
    <t>Żel do Usg 0,5 kg</t>
  </si>
  <si>
    <t xml:space="preserve"> Załącznik nr 15 do SWZ</t>
  </si>
  <si>
    <t xml:space="preserve"> Formularz cenowo- techniczny  zadania nr 14</t>
  </si>
  <si>
    <t>Papier do USG Typ SONY UPP 110 S 110mmx20m</t>
  </si>
  <si>
    <t>Papier do posiadanego przez Zamawiającego EKG Aspel Ascard A4 112x25</t>
  </si>
  <si>
    <t>Papier do KTG analogic z rejestratorem 150x100x150</t>
  </si>
  <si>
    <t>Papier do defibrylatora Zoll M Series składany</t>
  </si>
  <si>
    <t>Papier do defibrylatora LIFEPAK15 (rolka) szerokość 106mm</t>
  </si>
  <si>
    <t xml:space="preserve"> Załącznik nr 16 do SWZ</t>
  </si>
  <si>
    <t xml:space="preserve"> Formularz cenowo- techniczny  zadania nr 15</t>
  </si>
  <si>
    <t>Elektrody Ekg z żelem stałym, pianka PE o grubości min.1 mm
sensor Ag/AgCI, stalowa zapinka sensora, rozmiar 50 x 50 mm, dobra właściwość przewodzenia i przylegania do ciała pacjenta.</t>
  </si>
  <si>
    <t>Elektrody Ekg z żelem stałym, pianka PE o grubości min.1 mm
sensor Ag/AgCI, rozmiar 50 x 50 mm,  węglowa zapinka sensora, wymiary 36x48mm
Zastosowanie: HOLTER, badania wysiłkowe, monitoring; do pracy przy
rezonansie magnetycznym, dobra właściwość przewodzenia i przylegania do ciała pacjenta. Niewidoczna w promieniach RTG</t>
  </si>
  <si>
    <t>Elektroda dla dzieci, noworodkowa, z żelem stałym,  pianka PE o grubości min. 1 mm.
Sensor Ag/AgCl, stalowa zapinka sensora, nie zawiera lateksu i PVC, dobra właściwość przewodzenia i przylegania do ciała pacjenta. Średnica 30mm</t>
  </si>
  <si>
    <t>Elektrody Ekg z żelem ciekłym, pianka PE o grubości min.1 mm
sensor Ag/AgCI, stalowa zapinka sensora, rozmiar 50 x 50 mm, dobra właściwość przewodzenia i przylegania do ciała pacjenta.</t>
  </si>
  <si>
    <t xml:space="preserve"> Załącznik nr 17 do SWZ</t>
  </si>
  <si>
    <t xml:space="preserve"> Formularz cenowo- techniczny  zadania nr 16</t>
  </si>
  <si>
    <t>Jednorazowa końcówka do noża harmonicznego dł. 17 cm, kompatybilna z generatorem GEN11;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 Kompatybilne z posiadanym przez Zamawiającego przetwornikiem piezoelektrycznym HP Blue generatora GEN11</t>
  </si>
  <si>
    <t>Jednorazowa końcówka do noża harmonicznego, długość 9 cm. Końcówka posiada dwa przyciski aktywujące: MAX i MIN. Końcówka z wbudowaną adaptacyjną technologią tkankową umożliwiającą generatorowi identyfikowanie i monitorowanie instrumentu podczas jego użycia, co pozwala generatorowi modulować i zmniejszać moc wyjściową, a także generować zwrotne sygnały dźwiękowe dla użytkownika, stosownie do potrzeb. Kształt uchwytu nożycowy, możliwość cięcia i koagulacji. Aktywne zakrzywione ostrze o długości 16 mm Kompatybilne z posiadanym przez Zamawiającego przetwornikiem piezoelektrycznym HP Blue generatora GEN11</t>
  </si>
  <si>
    <t>Jednorazowa końcówka do noża harmonicznego, długość ramienia 36 cm, średnica 5 mm. Bransza aktywna wykonana ze stopu tytanu pokryta czarną powłoką minimalizującą przywieranie. Końcówka posiada trzy przyciski aktywujące: MIN dla minimalnego poziomu mocy, MAX dla maksymalnego poziomu mocy i Zaawansowana Hemostaza dla zamykania dużych naczyń do 7 mm włącznie. Końcówka z wbudowaną adaptacyjną technologią tkankową umożliwiającą generatorowi identyfikowanie i monitorowanie instrumentu podczas jego użycia, co pozwala generatorowi modulować i zmniejszać moc wyjściową, a także generować zwrotne sygnały.Kompatybilne z posiadanym przez Zamawiającego  przetwornikiem piezoelektrycznym HP 054 generatora GEN11</t>
  </si>
  <si>
    <t xml:space="preserve"> Załącznik nr 18 do SWZ</t>
  </si>
  <si>
    <t xml:space="preserve"> Formularz cenowo- techniczny  zadania nr 17</t>
  </si>
  <si>
    <t>Zestaw do kaniulacji dużych naczyń metodą Seldingera, trzyświatłowy, zawierający cewnik dł 15cm i 20 cm 7F, o średnicy kanałów 16/18/18G typu V/ możliwość wprowadzenia prowadnicy bez odłączania strzykawki/, odporną na zaginanie prowadnicę wykonaną z rdzenia niklowo tytanowego,strzykawka 5ml, luer lock, skalpel,dostęp bezigłowy, zamknięty, w liczbie zgodnej z liczbą kanałów cewnika, rozszerzadło,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</si>
  <si>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czteroświatłowy antybakteryjny , zawierający cewnik dł 20cm i 15 cm  8F, o średnicy kanałów 14G, 18G,18G,16G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</si>
  <si>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pięcioświatłowy antybakteryjny , zawierający cewnik dł 20cm 12F, o średnicy kanałów 16/18/18/18/12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</si>
  <si>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Zestaw do kaniulacji dużych naczyń metodą Seldingera, pięcioświatłowy  , zawierający cewnik dł 15cm 12F, o średnicy kanałów 16/18/18/18/12 typu V/ możliwość wprowadzenia prowadnicy bez odłączania strzykawki/, odporną na zaginanie prowadnicę wykonaną z rdzenia niklowo tytanowego, dostęp bezigłowy, zamknięty, w liczbie zgodnej z liczbą kanałów cewnika, , strzykawka 5ml, luer lock, skalpel, rozszerzadło , możliwość kontroli cewnika w trakcie zakładania pod kontrolą EKG.  Igła V posiadająca na stałe zintegrowany zawór boczny  umożliwiający wprowadzenie prowadnicy bez rozłączania strzykawki Wszystkie drobne elementy poza prowadnicą i cewnikiem w dodatkowym opakowaniu co zabezpiecza przed zabrudzeniem np. podczas otwierania.</t>
  </si>
  <si>
    <t>Stapler ze stalowym lub tytanowymi zszywkami pokrytymi teflonem (35zszywek), grubość drutu 0,56-0,58 mm, rozpiętość zszywki ok. 6-7mm, nóżka zszywki 3,5mm-4,2mm. Op. x6 szt.</t>
  </si>
  <si>
    <t>Osłona na głowicę USG wykonana z miękkiego, elastycznego i przezroczystego poliuretanu, odpornego na rozdarcie. Na osłonie naklejki czytelnie informujące o sposobie założenia na dłoń. Rozmiar 15cm x 122cm, . Nie zawiera lateksu, sterylna serweta na stolik 30cm x 30cm, sterylny żel w saszetce 20g, 2 x gumki nie zawierające lateksu, mocujące osłonę do głowicy USG, wygodne opakowanie indywidualne w rozmiarze 21cm x 13cm</t>
  </si>
  <si>
    <t>Osłona na głowicę USG wykonana z miękkiego, elastycznego i przezroczystego poliuretanu, odpornego na rozdarcie. Na osłonie naklejki czytelnie informujące o sposobie założenia na dłoń. Rozmiar 15cm x 61cm, . Nie zawiera lateksu, sterylna serweta na stolik 30cm x 30cm, sterylny żel w saszetce 20g, 2 x gumki nie zawierające lateksu, mocujące osłonę do głowicy USG, wygodne opakowanie indywidualne w rozmiarze 21cm x 13cm</t>
  </si>
  <si>
    <t>Zestaw cewnika dwuświatlowego dializacyjnego, cewnik silikonowy z poliuretanem. Monitorowanie pozycji cewnika podczas jego zakładania przy pomocy przedsionkowego EKG,   z  igłą V, z  prowadnicą tytanowo – niklową, z pamięcią kształtu, sterylny. Skład zestawu: skalpel, strzykawka trzyczęściowa 5 ml, igła Seldingera typu V, bezigłowy port dla kazdego kanału,  ruchome skrzydełko mocujące pakowane w oddzielnej torebce, chroniące przed rozsypaniem podczas otwierania zestawu. Zamknięcia kanałów automatycznymi beziglowymi zastawkami.  Rozmiar 12F , Długość cewnika 15cm, 17cm, 20cm.</t>
  </si>
  <si>
    <t>Igła podpajęczynówkowa  typ Quinke. Konstrukcja igły ułatwiająca szybki wypływ płynu mózgowo - rdzeniowego i jednocześnie pozwalająca na dobre wyczucie pokonywanej drogi do przestrzeni podpajęczej z zasygnalizowaniem przejścia przez oponę twardą "kliknięciem". Eliptyczny uchwyt ze wskaźnikiem położenia szlifu igły, z wbudowanym pryzmatem zmieniającym barwę po wypełnieniu PMR. PMR w pryzmacie widoczna z każdej strony uchwytu.  Uchwyt z czterema otworami z każdej strony.Pakowana pojedynczo.Rozmiar 26Gx88mm, Igła podpajęczynówkowa  typ Quinke. Konstrukcja igły ułatwiająca szybki wypływ płynu mózgowo - rdzeniowego i jednocześnie pozwalająca na dobre wyczucie pokonywanej drogi do przestrzeni podpajęczej z zasygnalizowaniem przejścia przez oponę twardą "kliknięciem". Eliptyczny uchwyt ze wskaźnikiem położenia szlifu igły, z wbudowanym pryzmatem zmieniającym barwę po wypełnieniu PMR. PMR w pryzmacie widoczna z każdej strony uchwytu.  Uchwyt z czterema otworami z każdej strony.Pakowana pojedynczo.Rozmiar 26Gx88mm,</t>
  </si>
  <si>
    <t>Zestaw do ciągłego znieczulenia zewnątrzoponowego, igła Touchy 18G , kateter epiduralny 20G z trzema otworami bocznymi i miękką końcówką SOFT, filtr przeciwbakteryjny 0,2 µm, płaski, strzykawka niskooporowa, zatrzaskowy system mocowania  filtra do skóry pacjenta</t>
  </si>
  <si>
    <t>Mocowanie do cewnika zewnatrzoponowego.Zestaw składa się z pierścienia mocującego i foliowego opatrunku ze środkową częścią pozbawioną kleju</t>
  </si>
  <si>
    <t>Filtr przeciwbakteryjny 0,2 µm</t>
  </si>
  <si>
    <t>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mmBezpieczna kaniula żylna
• wykonana z poliuretanu (PUR) i z czterema wtopionymi pasami kontrastującymi w promieniach RTG
• igła zaopatrzona w specjalny automatyczny metalowy zatrzask samozakładający się po wyjęciu igły z kaniuli
zabezpieczający koniec igły przed przypadkowym zakłuciem się personelu
• port do dodatkowych wstrzyknięć zamykany bezpiecznym korkiem
• port boczny zamykany korkiem umieszczony centralnie w osi skrzydełek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•koreczek z ukrytym trzpieniem
• Dostępne rozmiary (do wyboru przez zamawiającego):
o 14G (2,2 mm) – dł. 50 mm
o 16G (1,7 mm) – dł. 50 mm
o 17G (1,5 mm) – dł. 45 mm
o 18G (1,3 mm) – dł. 33 mm i 45 mm
o 20G (1,1 mm) – dł. 25 mm i 33 mm
o 22G (0,9 mm) – dł. 25 mm
o 24G (0,7 mm) – dł. 19 mm</t>
  </si>
  <si>
    <t>Kaniula żylna
• wykonana z poliuretanu (PUR)  z czterema wtopionymi pasami kontrastującymi w promieniach RTG
• port do dodatkowych wstrzyknięć zamykany korkiem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 dostępne rozmiary (do wyboru przez zamawiającego):
o 14G (2,2 mm) – dł. 50 mm
o 16G (1,7 mm) – dł. 50 mm
o 17G (1,5 mm) – dł. 45 mm
o 18G (1,3 mm) – dł. 33 mm i 45 mm
o 20G (1,1 mm) – dł. 25 mm i 33 mm
o 22G (0,9 mm) – dł. 25 mm
o 24G (0,7 mm) – dł. 19 mmKaniula żylna
• wykonana z poliuretanu (PUR)  z czterema wtopionymi pasami kontrastującymi w promieniach RTG
• port do dodatkowych wstrzyknięć zamykany korkiem
• mechanizm uniemożliwiający tzw. samootwarcie się koreczka portu górnego co minimalizuje ryzyko infekcji oraz otwarcia się bez kontroli personelu upoważnionego do przeprowadzania procedury kaniulacji
• możliwość zabezpieczenia dostępu do portu górnego poprzez obrót koreczka o 180 stopni
• kaniula wyposażona w hydrofobową membranę przepuszczalną dla powietrza, zatrzymując wypływ krwi poza kaniulę
• średnica i długość kaniuli kodowana kolorystycznie
• nazwa producenta na kaniuli i igle umożliwiająca identyfikacje producenta w przypadku incydentu medycznego
• dostępne rozmiary (do wyboru przez zamawiającego):
o 14G (2,2 mm) – dł. 50 mm
o 16G (1,7 mm) – dł. 50 mm
o 17G (1,5 mm) – dł. 45 mm
o 18G (1,3 mm) – dł. 33 mm i 45 mm
o 20G (1,1 mm) – dł. 25 mm i 33 mm
o 22G (0,9 mm) – dł. 25 mm
o 24G (0,7 mm) – dł. 19 mm</t>
  </si>
  <si>
    <t>Koreczek luer lock do kaniul sterylnych pakowane pojedynczo sterylne</t>
  </si>
  <si>
    <t>Przyrząd do bezpiecznego przygotowania leków  z filtrem antybakteryjnym 0,45 μm.z zastawką uniemożliwiwajacą wyciek leku po odłączeniu strzykawki. Miejsce podłączenia strzykawki obniżone w stosunku do osłony, zamykane z klapką z wypustką.</t>
  </si>
  <si>
    <t>Zestaw do kaniulacji tętnic metodą Seldingera.
Skład zestawu:
‒ cewnik dotętniczy wykonany z FEP
‒ automatyczny zawór hemostatyczny zapobiegającym wstecznemu przepływowi krwi.
‒ Igła wprowadzająca ze stali nierdzewnej  wyposażona w złącze typu luer lock
‒ Miękkie skrzydełka mocujące wykonane z PUR z 3 otworami na szew fiksujący
‒ prowadnik drutowy ze stali nierdzewnej ze sprężystym prostym zakończeniem
‒ dren łaczący z PUR o dł. 7 cm umożliwiający zwiększenie odległości między miejscem wkłucia a podłączeniem
‒ serweta do zawinięcia zestawu i zabezpieczenia pola zabiegowego 45 x 75 cm Cewnik 18G, 160 mm i 18Gx80 mm</t>
  </si>
  <si>
    <t>Bezpieczna kaniula dożylna bez górnego portu. Igła z tylnym szlifem dla łatwego wprowadzenia kaniuli.  Hydrofobowy filtr hemostatyczny gwarantujący wysokie bezpieczeństwo zatrzymując wypływ krwi poza kaniulę. Kaniula wykonana z poliuretanu z czterema wtopionymi pasami kontrastującymi w promieniach RTG. Kaniula posiadająca skrzydełka 24G 0,7x19mm</t>
  </si>
  <si>
    <t>Zastawka bezigłowa pojedyncza
- pojedyncza zastawka o ergonomicznym kształcie ,nie mniejsza niż 3cm, zapewniająca pewny uchwyt w palcach  i chroniąca przed przypadkowym dotknięciem końcówek w trakcie manipulacji
- z przezroczystą obudową
- z przezierną  silikonową membraną  i dobrze widoczną drogą przepływu
- z gładką membraną typu Split Septum zapewniającą łatwą  i pewna dezynfekcję miejsca dostępu
- nie posiadająca metalowych elementów
- zakończona końcówkami luer-lock
- objętość wypełnienia 0,22ml
 - przepływ 208 ml/min
 - wytrzymałość na ciśnienie 400 psi , co umożliwia stosowanie ze "strzykawkami wysokociśnieniowymi"
- umożliwiająca stosowanie do 1000 dostępów
- zastawka posiadająca automatyczny system zapobiegający cofaniu się leku/krwi z naczynia w kierunku zastawki po odłączeniu strzykawki lub linii infuzyjnej
- zastawka nie zawierająca lateksu i DEHP
- kompatybilna z krwia i tłuszczami
- pakowana pojedynczo , sterylna</t>
  </si>
  <si>
    <t>Koreczek z zawartością 70% IPA (izopropanol). Pakowany pojedynczo, w sterylnym opakowaniu. Do dezynfekcji zaworów bezigłowych. Dzięki  zawartości IPA umożliwiający długotrwałe do 7 dni zabezpieczenie zaworów bezigłowych</t>
  </si>
  <si>
    <t xml:space="preserve"> Załącznik nr 19 do SWZ</t>
  </si>
  <si>
    <t xml:space="preserve"> Formularz cenowo- techniczny  zadania nr 18</t>
  </si>
  <si>
    <t>Bezpieczny zestaw do punkcji opłucnej z igłą Veressea ograniczającą ryzyko omyłkowego nakłucia płuca (poprzez sygnalizację za pomocą zielonego wskaźnika), z poliuretanowym cewnikiem widocznym w rtg, zakończony układem z zastawkami jednokierunkowymi (posiadający możliwość przełączenia w tryb drenażu grawitacyjnego z pominięciem zastawek), dodatkowo w zestawie1 strzykawka luer-lock 30 ml,  worek do drenażu 2000ml, skalpel do nacięcia skóry oraz łącznik do systemu drenażowego. Rozmiar CH9 /CH12. Rozmiar do wyboru Zamawiającego według zapotzrebowania.</t>
  </si>
  <si>
    <t>Trzykomorowy zestaw do drenażu opłucnej z wodną regulacją siły ssania, z zastawką wodną , z 1 odłączanym drenem, Komora kolekcyjna 2100 ml</t>
  </si>
  <si>
    <t>Dren do drenażu opłucnej  z trokarem ostrym - "trójgraniec" ( z zakończeniem otwartym ) z PCW, oznaczenia rozmiaru na trokarze i drenie, niebieska linia widoczna w promieniach RTG, znaczniki głębokości co 2 cm, rozmiar: 16Ch/27cm; 20Ch/42cm; 24Ch/42cm; 28Ch/42cm; 32Ch/42cm</t>
  </si>
  <si>
    <t xml:space="preserve">Trzykomorowy zestaw do drenażu opłucnej z mechaniczną regulacją siły ssania , z 1 odłaczanym drenem  </t>
  </si>
  <si>
    <t xml:space="preserve">Zestaw do przezskórnej tracheotomii metodą Ciaglii, do wprowadzenia metodą Seldingera, z jednostopniowym rozszerzadłem wyprofilowanym w kształcie litery „S” o składzie:
­ skalpel nr 15 (z zabezpieczeniem)
­ 2 strzykawki (5 i 10 ml)
­ igła wprowadzająca z kaniulą (igła 16 G, kaniula 14 G)
­ igła wprowadzająca (5 cm), znaczniki głębokości
­ prowadnica Seldingera z zakończeniem „J” i z prowadnikiem, ze znacznikami pozycjonującym; możliwość prowadzenia przy użyciu jednej ręki
­ krótki rozszerzacz 14F
­ opatentowane, jednostopniowe rozszerzadło w kształcie litery S z hydrofilną warstwą poślizgową
­ kleszczyki hemostatyczne (zakrzywione) z nierdzewnej stali
­ pojemnik do zabezpieczenia zużytych igieł
­ rurka tracheostomijna z mankietem niskociśnieniowym, z wbudowanym przewodem do odsysania znad mankietu, z samoblokującym się mandrynem, z otworem na prowadnicę, rurka widoczna w Rtg, kąt wygięcia rurki 105 stopni; przezroczysty kołnierz z oznaczeniem rozmiaru rurki, długości rurki, średnicy zewnętrznej rurki oraz producenta / marki / nazwy rurki; na baloniku kontrolnym oznaczenie rozmiaru rurki, średnicy spoczynkowej mankietu w mm oraz producenta i marki; łącznik do kontroli odsysania
­ prowadnik (dedykowany do rozmiaru rurki tracheostomijnej) z miękkim stożkowym zakończeniem
i z uchwytem
­ 2 wymienne kaniule wewnętrzne do rurki, szczoteczka do rurki, opaska do rurki, podkładka pod rurkę
­ klin do rozłączenia układu
­ jałowy żel poślizgowy 5 g (2 szt.)
­ bawełniane gaziki 9,5 x 9,5 cm (10 szt.)
­ serweta
Rozmiary rurki tracheostomijnej : 7,0 mm, 8,0 mm i 9,0 mm. Rozmiar do wyboru zamawiającego według zapotrzebowania.
 </t>
  </si>
  <si>
    <t xml:space="preserve">Zestaw do przezskórnej tracheotomii metodą Griggsa oparty na użyciu wielorazowego peana, zawierający skalpel, kaniulę z igłą i strzykawką do identyfikacji tchawicy, prowadnicę Seldingera, rozszerzadło (wstępne)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7,0mm, 8,0mm, 9,0mm
</t>
  </si>
  <si>
    <t xml:space="preserve">Zestaw do znieczulenia zewnątrzoponowego składający się z: igły Tuohy kodowanej kolorem, z dokładnie dopasowanym mandrynem, z opcjonalnie zdejmowanymi „skrzydełkami”; cewnika z trzema otworami bocznymi 90cm, wykonanym z poliamidu, odporny na załamania, z atraumatyczną końcówką,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niskoprofilowy (wysokość do 5mm), rozmiary: 16G/8cm, 18G/8cm
</t>
  </si>
  <si>
    <t xml:space="preserve"> Załącznik nr 20 do SWZ</t>
  </si>
  <si>
    <t xml:space="preserve"> Formularz cenowo- techniczny  zadania nr 19</t>
  </si>
  <si>
    <t>Maska krtaniowa jednorazowego użytku, sterylna, PCW bez ftalanów i lateksu, specjalnie wyprofilowany kołnierz maski idealnie dopasowujący się do budowy anatomicznej pacjenta, nie powodujący obrażeń błony śluzowej w trakcie jej zakładania. Mankiet i rurka uformowane w procesie produkcyjnym jako jeden element. Rurka maski wygięta zgodnie z budową anatomiczną gardła (pod kątem 70◦), zapewniająca łatwe i bezpieczne umieszczenie maski. Maksymalne ciśnienie w kołnierzu maski 60 cm H2O. Dren balonika kontrolnego połączony z rurką na 1/3 jej długości. Oznaczenie rozmiaru maski, wagi pacjenta, objętości mankietu umieszczone na baloniku kontrolnym. Znaczniki głębokości do kontroli prawidłowego umiejscowienia maski. Przekrój rurki w kształcie litery D
- rozmiary:1; 1,5; 2; 2,5; 3; 4; 5; 6,</t>
  </si>
  <si>
    <t>Nebulizator z technologią MESH z zastosowaniem wibracyjnej siatki z palladu, przeznaczony dla pacjentów wentylowanych i niewentylowanych, przeznaczony dla jednego pacjenta do 28 dni stosowania (4 x dziennie), służy zarówno do nebulizacji w trybie ciągłym, jak i przerywanym,
dostosowany do podawania roztworów, zawiesin, protein i peptydów
bez zalegającej objętości, wysokowydajne podawanie leku w aerosolu - 17% depozycji leku w płucach, op.a'10 sztuk.</t>
  </si>
  <si>
    <t>Złącze typu "T" służące do umieszczenia nebulizatora z poz 2 , dla doroslych, op. a'10 sztuk</t>
  </si>
  <si>
    <t xml:space="preserve">Linia do pomiaru gazów, dł. 3m, męsko-męska, czysta mikrobiologiczne  </t>
  </si>
  <si>
    <t xml:space="preserve"> Załącznik nr 21 do SWZ</t>
  </si>
  <si>
    <t xml:space="preserve"> Formularz cenowo- techniczny  zadania nr 20</t>
  </si>
  <si>
    <t>Czepek chirurgiczny okrągły pielęgniarski, jednorazowego użytku, z włókniny, niejałowy, otok wykończony delikatną gumką</t>
  </si>
  <si>
    <t>Czepek chirurgiczny  wiązany na troki,  z włókniny przepuszczającej powietrze, gramatura min.40 g/m2 włókniny</t>
  </si>
  <si>
    <t>Maski chirurgiczne wiązana 3 - warstwowa, wytrzymała, zakrywająca nos, usta i podbródek, zapewniająca łatwość oddychania, odporna na przesiąkanie, efektywna, pełnobarierowa</t>
  </si>
  <si>
    <t>Maska chirurgiczna z włókniny z gumkami trzywarstwowa</t>
  </si>
  <si>
    <r>
      <t xml:space="preserve">Fartuch chirurgiczny z włókniny SMMMS, </t>
    </r>
    <r>
      <rPr>
        <sz val="10"/>
        <color indexed="8"/>
        <rFont val="Czcionka tekstu podstawowego11"/>
        <family val="0"/>
      </rPr>
      <t xml:space="preserve">rękaw zakończony </t>
    </r>
    <r>
      <rPr>
        <sz val="10"/>
        <color indexed="8"/>
        <rFont val="Czcionka tekstu podstawowego11"/>
        <family val="0"/>
      </rPr>
      <t>mankietem z dzianiny.</t>
    </r>
    <r>
      <rPr>
        <sz val="10"/>
        <color indexed="8"/>
        <rFont val="Czcionka tekstu podstawowego1"/>
        <family val="0"/>
      </rPr>
      <t xml:space="preserve"> Sterylny, gramatura włókniny min. 35 gr/m2, rozmiar M,L,XL,XXL,XXXL. Rozmiar do wyboru zmamawiajćego zgodnie z zapotrzebowaniem</t>
    </r>
  </si>
  <si>
    <t>Fartuch chirurgiczny z włókniny, niejałowy, wiązany na troki, gramatura nie mniej niż 20g/m2 włókniny</t>
  </si>
  <si>
    <t>Jednorazowa koszula operacyjna dla pacjenta, włóknina SMS, wiązana w pasie i przy karku, gramatura nie mniej niż 35 g/m2 włókniny,</t>
  </si>
  <si>
    <t>Fartuch chirurgiczny z włókniny SMMMS, wzmocniony, wzmacniany wewnętrznie z przodu i na ¾ rękawów laminatem mikroporowatego paroprzepuszczalnego polietylenu i polipropylenu , rękaw zakończony mankietem. Sterylny, gramatura włókniny min. 35gr + 40 gr/m2, rozmiar M,L,XL,XXL,XXXL. Rozmiar do wyboru zmamawiajćego zgodnie z zapotrzebowaniem.</t>
  </si>
  <si>
    <t>Ochraniacze na obuwie włókninowe, antypoślizgowe</t>
  </si>
  <si>
    <t>Fartuch foliowy op.100 szt</t>
  </si>
  <si>
    <t xml:space="preserve"> Załącznik nr 22 do SWZ</t>
  </si>
  <si>
    <t xml:space="preserve"> Formularz cenowo- techniczny  zadania nr 21</t>
  </si>
  <si>
    <t>Serwety jałowa nieprzemakalne, rozmiar 50*50 cm  +/-10%, polipropylenowa gramatura min. +/- 60 g/m2</t>
  </si>
  <si>
    <t>Serwety jałowe nieprzemakalne, rozmiar 75*75 cm , polipropylenowa, gramatura +/- 60g/m2</t>
  </si>
  <si>
    <t>Serwety jałowe nieprzemakalne rozmiar  75 *90 cm, polpropylenowa, gramatura  min. 60g/m2</t>
  </si>
  <si>
    <t>Serweta jałowa nieprzemakalna rozmiar 75x90 cm , polipropylenowa, z otworem centralnym przylepnym fi7-8 cm, gramatura +/- 60g/m2</t>
  </si>
  <si>
    <t>Serwety jałowe nieprzemakalne 100x150 cm, polipropylenowa, gramatura +/- 60g/m2</t>
  </si>
  <si>
    <t>Serwety jałowe nieprzemaklne150x180 cm ,  polipropylenowa, gramatura +/- 60g/m2</t>
  </si>
  <si>
    <t>Serwety jałowe nieprzemaklne150x240 cm ,  polipropylenowa, gramatura +/- 60g/m2</t>
  </si>
  <si>
    <t xml:space="preserve"> Załącznik nr 23 do SWZ</t>
  </si>
  <si>
    <t xml:space="preserve"> Formularz cenowo- techniczny  zadania nr 22</t>
  </si>
  <si>
    <t>Rurka intubacyjna z mankietem niskociśnieniowym ze znacznikiem głębokości w postaci jednego okręgu na rurce, skalowana jednostronnie co 1 cm z oznaczeniem liczbowym co 2 cm, linia RTG na całej długości rurki, balonik kontrolny z oznaczeniem rozmiaru rurki oraz średnicą mankietu. Końcówka rurki skośna z okiem Murphego po boku. Produkt sterylny, pakowany folia-papier. Na opakowaniu jednostkowym: nr serii, nr katalogowy, data ważności, średnica wewnętrzna rurki, średnica niewypełnionego  mankietu. Rozmiary 3,5-10 ( rozmiar co 0,5 ). Zamawiany rozmiar w zależności od potrzeby Zamawiającego.</t>
  </si>
  <si>
    <t>Rurka intubacyjna bez mankietu niskociśnieniowego, znacznik głębokości, linia RTG na całej długości rurki, min. 2 oznaczenia rozmiaru rurki na korpusie. Długość rurki skalowana co 1 cm z oznaczeniem liczbowym co 2 cm. Końcówka rurki skośna z okiem Murphego po boku. Produkt sterylny, pakowany folia-papier. Na opakowaniu jednostkowym: nr serii, nr katalogowy, data ważności, średnica wewnętrzna rurki. Rozmiar: 2-8 ( rozmiar co 0,5 ) . Zamawiany rozmiar w zależności od potrzeby Zamawiającego.</t>
  </si>
  <si>
    <t>Rurka intubacyjna, zbrojona z mankietem niskociśnieniowym z prowadnicą w komplecie, znacznik głębokości w postaci czarnego okręgu, linia RTG na całej długości rurki, min. 2 oznaczenia rozmiaru rurki na korpusie. Długość rurki skalowana co 1 cm z oznaczeniem liczbowym co 2 cm. Niebieski wskaźnik wypełnienia mankietu z oznaczeniem rozmiaru rurki oraz średnicą mankietu. Końcówka rurki skośna z okiem Murphego po boku. Produkt sterylny, pakowany folia-papier. Na opakowaniu jednostkowym: nr serii, nr katalogowy, data ważności, średnica wewnętrzna rurki oraz średnica niewypełnionego  mankietu. Rozmiar 3,5-10 ( rozmiar co 0,5 ).Zamawiany ozmiar w zależności od potrzeby Zamawiającego.</t>
  </si>
  <si>
    <t>Rurka ustno- gardłowa GUEDEL wykonana z wysokiej jakości PE (polietylenu) pozbawionego PCV oraz ftalanów, anatomicznie wygięta, rozmiary kodowane kolorami, numeryczne oznaczenie rozmiaru na rurce, sterylna rozmiar 40-110 mm ( w zależności od rozmiaru rurki ). Rozm. 000-5, zamawiający wymaga pełnej rozmiarówki,  Zamawiany rozmiar w zależności od potrzeby Zamawiającego.</t>
  </si>
  <si>
    <t>Zestaw do podawania płynów infuzyjnych przy użyciu pomp objętościowych Medima posiadanych przez Zamawiającego, dł. 285mm</t>
  </si>
  <si>
    <t>Dreny do zamkniętych systemów do odsysania. Sterylny zestaw drenów przeznaczony do stosowania z zamkniętymi systemami do odsysania oraz jednocześnie akcesoriami do higieny jamy ustnej lub standardowymi cewnikami. W skład zestawu wchodzi łącznik "Y" do podłączenia pojemnika na wydzielinę, 2 dreny z zaciskami umożliwiające niezależne połączenie z zamkniętym systemem do odsysania oraz standardowym cewnikiem do odsysania z jamy ustnej (końcówka drenu zaopatrzona w łącznik schodkowy kapkon z kontrolą siły ssania, zakończony zatyczką zabezpieczającą światło drenu). Dreny gotowe do użycia bezpośrednio po wyjęciu z opakowania, bez dodatkowego montażu akcesoriów. Możliwość stosowania do 72 godz.  - potwierdzone oświadczeniem producenta). Długość drenów min. 2 metry, średnica drenów 25CH. Podwójne opakowanie folia - folia/papier. Na opakowaniu etykieta z datą ważności, nr serii, nr katalogowy. Produkt bez zawartości lateksu.</t>
  </si>
  <si>
    <t>Zestaw do podgrzewania płynów infuzyjnych   - zestaw przedłużający 2500, 460cm, z portem  igłowym oraz pułapką powietrzną firmy kompatybilny z posiadanym przez Zamawiającego urządzeniem firmy Biegler</t>
  </si>
  <si>
    <t>Kołderka grzewcza na całe ciało pacjenta, kompatybilna z posiadanym przez Zamawiającego ogrzewaczem o wymiarach: 233 cm x 127 cm.  Kołderka bezlateksowa, posiada dwie warstwy materiału, wykonana z nietkanego polipropylenu lub polietylenu.</t>
  </si>
  <si>
    <t>Kołderka grzewcza na górne części ciała, kompatybilna z posiadanym przez Zamawiającego ogrzewaczem o wymiarach:  223 cm.x 76 cm. Kołderka bezlateksowa, posiada dwie warstwy materiału, wykonana z nietkanego polipropylenu lub polietylenu.</t>
  </si>
  <si>
    <t>System do kontrolowanej zbiórki stolca składający się z:
silikonowy cewnik powlekany obustronnie specjalnym polimerem dla zmniejszenia tarcia powierzchniowego, łatwego przepływu i redukcji przenoszenia zapachów z niskociśnieniowym pierścieniem uszczelniającym pierścień uszczelniający posiadający obustronną „kieszonkę” dla umieszczenia palca wiodącego cewnik o długości min. 170 cm ze znacznikiem pozycyjnym w postaci czarnej, grubej kreski na cewniku znacznik lokalizacji  pierścienia uszczelniającego w RTG port do wypełniania pierścienia uszczelniającego (biały) z wbudowanym zaworem redukcji pojemności do max. 45ml zapobiegający przepełnieniu pierścienia port irygacyjny (niebieski)
port do pobierania próbek stolca z zastawką i zatyczką porty oznaczone kolorystycznie dla łatwej identyfikacji worek zbiorczy o pojemności 1500 ml z super chłonną wkładką  żelującą zawartość,  filtrem z wentylem dezodoryzującym oraz wewnętrzną zastawką zabezpieczającą przed wylaniem zawartości wkładka żelująca w worku zbiorczym będąca połączeniem papieru celulozowego i super-chłonnego granulatu poliakrylanu sodu cewnik zakończony przyłączem do worka z plastikowym paskiem do podwieszenia na ramie łóżka oraz centralnie umieszczoną rurką obrotową czas użytkowania 29 dni potwierdzony instrukcją obsługi, produkt nie zawiera lateksu</t>
  </si>
  <si>
    <t>Prostokątna, jednorazowa podkładka przeznaczona do bezpiecznego i skutecznego użycia podczas defibrylacji i kardiowersji. Podkładki są klejące na całej powierzchni, wstępnie żelowane o grubości żelu min. 1,1 mm, o niskiej oporności co redukuje do mnimum erozjęi skóry i uszkodzenia mięśnia sercowego . Pasujące do wszystkich łyżek defibrylatora do max. 12 cm x 12 cm (kwadrat) lub 12 cm (średnicy) op. po 2sz.</t>
  </si>
  <si>
    <t xml:space="preserve"> Załącznik nr 24 do SWZ</t>
  </si>
  <si>
    <t xml:space="preserve"> Formularz cenowo- techniczny  zadania nr 23</t>
  </si>
  <si>
    <t>Materiały zużywalne w pełni kompatybilne z posiadanym przez Zamawiającego urządzeniem CTmotion, które nie spowodują usterek w urządzeniu i nie są powodem jego uszkodzenia oraz są zgodne z instrukcją używania wstrzykiwacza. Wymaga się aby wężyki były zatwierdzone przez producenta wstrzykiwacza automatycznego.</t>
  </si>
  <si>
    <t>Sterylny wężyk pompy wyposażony w trzy igły przebijające środki z kontrastem i NaCl, zabezpieczone kapturkami ochronnymi. Elementy wężyka umożliwiają monitorowanie ciśnienia w systemie wężyków. Wężyk zawiera zintegrowany filtr cząsteczkowy w czujniku ciśnienia. Wbudowany zawór zwrotny na jednym końcu wężyka.Czas pracy na wężyku pompy wynosi do 24 godzin niezależnie od ilości przebytych iniekcji. Bez zawartości lateksu oraz ftalanów (DEHP). Informacja o braku ftalanów potwierdzona w instrukcji obsługi dołączanej do każdego opakowania zbiorczego. Szczelność ciśnieniowa maksymalnie 20 bar.</t>
  </si>
  <si>
    <t>Sterylny wężyk pacjenta, długość 250cm, dwa zawory zwrotne, złącze luer lock, bez zawartości lateksu oraz ftalanów (DEHP). Informacja o braku ftalanów potwierdzona w instrukcji obsługi dołączanej do każdego opakowania zbiorczego. Objętość wypełnienia wężyka: 12,5ml.  Szczelność ciśnieniowa maksymalnie 20 bar.</t>
  </si>
  <si>
    <t xml:space="preserve"> Załącznik nr 25 do SWZ</t>
  </si>
  <si>
    <t xml:space="preserve"> Formularz cenowo- techniczny  zadania nr 24</t>
  </si>
  <si>
    <t>Worek na wymiociny o pojemności min. 2000ml. Wykonany z wytrzymałej i przezroczystej folii (bez DEHP). Wyposażony w dwie skale pomiarowe: do 100ml co 10ml oraz do 2000ml co 100ml. Szeroki wlot worka zabezpieczony plastikowym kołnierzem w kształcie koła, umożliwiające zamknięcie worka i higieniczną utylizację</t>
  </si>
  <si>
    <t>Izotermiczny koc ratunkowy (dla pogotowia)</t>
  </si>
  <si>
    <t>Kieliszki do leków plastikowe op. a'75 szt</t>
  </si>
  <si>
    <t>Opaski identyfikacyjne dla dorosłych (100 szt. w op.)</t>
  </si>
  <si>
    <t>Opaski identyfikacyjne dla noworodków (100 szt. w op.) w kolorze różowym i niebieskim w zależności od zapotrzebowania Zamawiającego.</t>
  </si>
  <si>
    <t>Staza bezlateksowa, pakowana a' 25 szt, z perforacją oddzielającą każdą sztukę. Graficzna instrukcja obsługi na opakowaniu jednostkowym. Podana ilość w opakowaniach. 1op = 25 szt.</t>
  </si>
  <si>
    <t>Stazy wielorazowe z zaciskiem z możliwością dezynfekcji</t>
  </si>
  <si>
    <t>Szpatułki drewniane sterylne, op. a'100 sztukSzpatułki drewniane sterylne, op. a'100 sztukSzpatułki drewniane sterylne, op. a'100 sztuk</t>
  </si>
  <si>
    <t>Zaciskacz do pępowiny a'50szt</t>
  </si>
  <si>
    <t>Szpatułki drewniane niejałowe, op. a'100 sztukSzpatułki drewniane niejałowe, op. a'100 sztukSzpatułki drewniane niejałowe, op. a'100 sztuk</t>
  </si>
  <si>
    <t>Kieliszki do leków szklane</t>
  </si>
  <si>
    <t>Opatrunek na oparzenia hydrożelowy sterylny 20x40cm</t>
  </si>
  <si>
    <t>Opatrunek na oparzenia hydrożelowy na twarz sterylny 30x40cm</t>
  </si>
  <si>
    <t>Nakłuwacz do pięt z ogranicznikiem, automatyczny, igła chowana automatycznie po nakłuci do środka obudowy dla noworodków 1,2mm</t>
  </si>
  <si>
    <t>Nakłuwacze jednorazowe do pomiaru glukozy 1,5 mm 30G, 1,8mm/21/26/28G Rozmiar do wyboru zamawiajacego ( op. 100 szt)</t>
  </si>
  <si>
    <t>Okład żelowy 16x26 (tolerancja +/- 2cm) op. 8 szt</t>
  </si>
  <si>
    <t>Okład żelowy 21x38 (tolerancja +/- 2cm) op.20 szt</t>
  </si>
  <si>
    <t>Jednorazowy nóż do przecinania zaciskaczy do pępowiny</t>
  </si>
  <si>
    <t>Maszynka do golenia  z grzebykiem i podwójnym ostrzem</t>
  </si>
  <si>
    <t>Okularki ochronne do fototerapii noworodka                                         obwód główki ok 34-36</t>
  </si>
  <si>
    <t>Okularki ochronne do fototerapii noworodka                                         obwód główki ok 32-34</t>
  </si>
  <si>
    <t>Worek na zwłoki, nieprzemakalny, wytrzymałość ponad 100 kg, zamykany na zamekWorek na zwłoki, nieprzemakalny, wytrzymałość ponad 100 kg, zamykany na zamek</t>
  </si>
  <si>
    <t>Basen jednorazowego użytku z pulpy celulozowej min.1500 ml – 2000 ml</t>
  </si>
  <si>
    <t>Kaczka jednorazowego użytku z pulpy celulozowej</t>
  </si>
  <si>
    <t>Łącznik z kontrolą siły ssania- KAPKON</t>
  </si>
  <si>
    <t>Ostrza chirurgiczne jałowe, dwustronne, wykonane ze stali węglowej, zapakowane w blister z folii aluminiowej, na ostrzu grawer z numerem, rozmiary: nr 10/11/ 12/ 13/ 14/15/ 16/ 18/19/ /20/21/22/23/ 24/25/26.  Rozmiar do wyboru zamawiającego według zapotrzebowania. Opakowanie po 100 sztuk.</t>
  </si>
  <si>
    <t>Paski wskaźniki do badania PH pochwy 4.0-7.0 op. a'100szt</t>
  </si>
  <si>
    <t>Pokrowce foliowe na materac (10 szt. w op.)</t>
  </si>
  <si>
    <t>Podkład w rolce jednostronnie foliowany, perforowany, wytrzymały, 50 - 60 cm x 50 m.</t>
  </si>
  <si>
    <t>Osłona na kabel 3 m, sterylna, złożona teleskopowo, zakończona samoprzylepnym mocowaniem</t>
  </si>
  <si>
    <t>Osłona na uchwyty lamp operacyjnych, jałowa, jednorazowa, do uchwytów 20-40 mm, śr. dysku 11,8 cm, wymiary woreczka 9,5 x 12 cm, pakowana pojedynczo</t>
  </si>
  <si>
    <t>Podkład w rolce jednostronnie foliowany, perforowany, wytrzymały szer. 50-60cm* 50 metrów</t>
  </si>
  <si>
    <t>Jednorazowa bielizna do kolonoskopii</t>
  </si>
  <si>
    <t>Kieszeń samoprzylepna sterylna typ SERVO pojedyncza rozmiar 30x30 (tolerancja +5cm)</t>
  </si>
  <si>
    <t>Basen sanitarny plastikowy z pokrywą, wykonany z tworzywa łatwego do utrzymania w czystości, nadaje się do sterylizacji w atmosferze suchego powietrza o temperaturze 130 °C oraz w autoklawie w atmosferze sprężonej pary wodnej w temperaturze 126°C, umożliwia załatwienie potrzeb fizjologicznych w pozycji leżącej lub pół siedzącej</t>
  </si>
  <si>
    <t>Kaczka sanitarna męska z uchwytem. Wykonana z tworzywa łatwego do utrzymania w czystości. Możliwa sterylizacja w autoklawie w temperaturze do 130°C. Pojemność min. 1000 ml.</t>
  </si>
  <si>
    <t xml:space="preserve"> Załącznik nr 26 do SWZ</t>
  </si>
  <si>
    <t xml:space="preserve"> Formularz cenowo- techniczny  zadania nr 25</t>
  </si>
  <si>
    <t>Rękawice chirurgiczne i ochronne, syntetyczne neoprenowe (polichloroprenowe), bezpudrowe, jałowe, sterylizowane promieniowaniem gamma (R). Kształt anatomiczny z zakrzywionymi palcami, zróżnicowany na obie dłonie, do jednorazowego użytku. Mankiet o równomiernie rolowanym brzegu. Dostępne w rozmiarach 6.0 – 9.0. Powierzchnia zewnętrzna teksturowana, polimeryzowana, powierzchnia wewnętrzna polimeryzowana. Osiągane minimalne wartości parametrów fizycznych przez produkt to: długość 292 mm, grubości: na palcu 0.18 mm, na dłoni 0.17 mm oraz na mankiecie 0.13 mm, siła zrywu: przed starzeniem 13.22 N oraz po starzeniu 10.24 N, wydłużenie: przed starzeniem 910%, po starzeniu 800%. Osiągany poziom protein lateksu - nie dotyczy. Poziom AQL 0.65.
Rękawice klasyfikacja jako wyrób medyczny klasy IIa  oraz jako środek ochrony indywidualnej kategorii III typ B,  zgodne z wymaganiami obowiązujących norm  oraz zgodności ze standardami jakościowymi.</t>
  </si>
  <si>
    <t>para</t>
  </si>
  <si>
    <t>Rękawice chirurgiczne, jałowe, lateksowe pudrowane, kształt anatomiczny, mankiet rolowany,  dostępne w rozmiarach 6.0 – 9.0, powierzchnia zewnętrzna teksturowana.  Osiągane minimalne wartości parametrów fizycznych przez produkt to:   długość rękawicy 280 mm , grubość na palcu 0,19 mm,na dłoni 0,18 mm oraz na mankiecie 0,14 mm. Siła zrywu minimum przed starzeniem 13.15 N, poziom protein lateksu poniżej 90 µg/g, posiadające AQL 0,65. Rękawice klasyfikacja jako wyrów medyczny klasa IIa oraz jako środek ochrony indywidualnej wkategorii III Podwójnie oznakowane jako wyrób medyczny i środek ochrony indywidualnej kat. III,  zgodne z wymaganiami obowiązujących norm  oraz zgodności ze standardami jakościowymi.</t>
  </si>
  <si>
    <t>Rękawice chirurgiczne jałowe, lateksowe bezpudrowe, kolor biały, mankiet rolowany, dostępne w rozmiarach 6.0 – 9.0, sterylizowane radiacyjnie (promieniami gamma), powierzchnia zewnętrzna mikroteksturowana, chlorowana (potwierdzone kartą techniczną). Powierzchnia wewnętrzna polimeryzowana.Osiągane minimalne wartości parametrów fizycznych przez produkt to:  długość rękawicy 293 mm (potwierdzone badaniami wytwórcy), grubość na palcu 0.24 mm, grubość na dłoni min. 0.20 mm oraz grubość na mankiecie 0.17 mm (potwierdzone badaniami wytwórcy), siła zrywu przed starzeniem min. 17.26 N , zawartość protein lateksu mniejsza bądź równa 6.2 µg/g (potwierdzone badaniami wytwórcy lub potwierdzone raportem badania wykonanym w niezależnym laboratorium), rękawice posiadające AQL 0.65 (potwierdzone kartą techniczną). Rękawice zaklasyfikowane jako wyroby medyczne w klasie IIa.Rękawice zgodne z wymaganiami obowiązujących norm  oraz zgodności ze standardami jakościowymi.
Rękawice przebadane na odporność na przenikanie patogenów krwiopochodnych oraz na odporność na przenikanie substancji chemicznych.</t>
  </si>
  <si>
    <t>Rękawice diagnostyczne nitrylowe bezpudrowe, kolor niebieski, mankiet rolowany,  dostępne w rozmiarach XS – XL. Rękawice w kartoniku pakowane w systemie eliminującym kontakt dłoni użytkownika z powierzchnią roboczą rękawicy przed użyciem produktu tj. z możliwością pojedynczego pobierania rękawic za mankiet od spodu opakowania. Teksturowana min. na końcach palców, długość rękawicy   minimum 240 mm, grubość minimum na palcu 0.09 mm, na dłoni 0,06 mm oraz na mankiecie 0,05 mm siła zrywu minimum przed starzeniem 6 N, posiadające AQL 1.0 . Badanie na przenikanie wirusów oraz opioidu fentanyl  Badanie na przenikanie  substancji chemicznych.      Przedmiot zamówienia wyspecyfikowany powyżej zaklasyfikowany jako wyrob medyczny zgodnie z wymaganiami obowiązujących norm oraz zgodności ze standardami jakościowymi.</t>
  </si>
  <si>
    <t>Rękawice chirurgiczne i ochronne, lateksowe bezpudrowe, jałowe, sterylizowane promieniowaniem gamma (R). Kształt anatomiczny, zróżnicowany na obie dłonie, z przedłużonym mankietem, z zakrzywionymi palcami do jednorazowego użytku. Mankiet o równomiernie rolowanym brzegu. . Dostępne w rozmiarach S (6.5), M (7.5), L (8.5), 50 Powierzchnia zewnętrzna teksturowana, polimeryzowana, powierzchnia wewnętrzna polimeryzowana. Osiągane minimalne wartości parametrów fizycznych przez produkt: to długość 482 mm, grubości: na palcu 0.22 mm, na dłoni 0.20 mm oraz na mankiecie 0.15 mm, siła zrywu: przed starzeniem 13.25 N oraz po starzeniu 11.23 N. Osiągany poziom protein lateksu ≤31.72 µg/g. Poziom AQL 0.65.Rękawice klasyfikowane jako wyrób medyczny klasy IIa oraz jako środek ochrony indywidualnej kategorii III typ C, zgodnie z wymaganiami obowiązujących norm  oraz zgodności ze standardami jakościowymi.</t>
  </si>
  <si>
    <t>Rękawice diagnostyczne i ochronne, nitrylowe, bezpudrowe, niejałowe, kształt uniwersalny, kolor niebieski, mankiet rolowany, dostępne w rozmiarach XS – XL, op. 100 szt.,
powierzchnia zewnętrzna z teksturą na końcach palców, powierzchnia wewnętrzna chlorowana.
Typowe minimalne wartości parametrów fizycznych osiągane przez produkt to: długość min.240 mm, grubości: na palcu 0.09 mm, na dłoni 0.08 mm oraz na mankiecie 0.06 mm, siła zrywu przed starzeniem min. 6 N oraz po starzeniu min. 6 N, rękawice bez protein lateksu, AQL = 1.0
Rękawice klasyfikowane zarówno jako wyrób medyczny klasy I, jak i środek ochrony indywidualnej
kategorii III typ B, zgodnie z wymaganiami obowiązujących norm  oraz zgodności ze standardami jakościowymi
Badanie na przenikanie wirusów, badanie na przenikanie substancji chemicznych w tym na dwa alkohole: 70% etanol i 70% isopropanol, badanie na przenikanie opioidów (fentanyl).</t>
  </si>
  <si>
    <t>Rękawice chirurgiczne do systemu podwójnego zakładania (double gloving) jako rękawice spodnie, jałowe, lateksowe bezpudrowe, kształt anatomiczny z zakrzywionymi palcami, kolor zielony, mankiet rolowany z niechlorowaną opaską samoprzylepną, dostępne w rozmiarach 5.5 – 9.0, sterylizowane radiacyjnie (promieniami Gamma). Powierzchnia zewnętrzna gładka z wykończeniem z mikroteksturą chlorowana i silikonowana. Wewnętrzna powierzchnia pokryta polimerem i silikonowana  z bezzapachową i wodorozcieńczalną powłoką nawilżającą.  Osiągane minimalne wartości parametrów fizycznych przez produkt to:  długość rękawicy 302 mm, grubość na palcu 0.19+/- 0.02 mm, na dłoni 0.19+/-0.03 mm oraz na mankiecie oraz 0.16+/-0.02 mm  Typowa wartość siły zrywu: przed starzeniem 15 N oraz typowa wartość po starzeniu 13 N, typowa wartość wydłużenia: przed starzeniem 855%, oraz po starzeniu 880% . Poziom protein lateksu mniejszy bądź równy 30 µg/g, poziom AQL 0.65 . Rękawice zgodnez wymaganiami obowiązujących norm  oraz zgodności ze standardami jakościowymi.</t>
  </si>
  <si>
    <t>Test kontroli dezynfekcji termicznej, zgodny z normą PN EN ISO 15883-2, PN EN ISO 11140-1, 2017/745 lub równoważną (MDR) oraz z poniższymi parametrami:
- w zakresie parametrów temperatury i czasu:  90°C 5 min / 93°C 10 min,
- forma pokrytego laminatem paska samoprzylepnego, na którym umieszczono substancje testową,
- na teście powinny znajdować się informacje w języku polskim o normie, kolorze wskaźnika po prawidłowym procesie dezynfekcji, nazwie produktu, numerze LOT, dacie produkcji i przydatności,
- opakowanie strunowe ułatwiające przechowywanie, nie przepuszczające światła zapewniajace wielokrotne otwieranie oraz zamykanie.</t>
  </si>
  <si>
    <t xml:space="preserve">
PRODUCENT/ Nazwa własna lub inne określenie identyfikujące wyrób w sposób jednoznaczny, np. numer katalogowy</t>
  </si>
  <si>
    <t>Załącznik nr 1 do umowy nr ZP.382.2.25.2024</t>
  </si>
  <si>
    <t>Załącznik nr 1 do umowy nr ZP.382.2.24.2024</t>
  </si>
  <si>
    <t>Załącznik nr 1 do umowy nr ZP.382.2.23.2024</t>
  </si>
  <si>
    <r>
      <t xml:space="preserve">1. Przedmiotem zamówienia są </t>
    </r>
    <r>
      <rPr>
        <b/>
        <sz val="10"/>
        <color indexed="8"/>
        <rFont val="Arial"/>
        <family val="2"/>
      </rPr>
      <t>sukcesywne dostawy wężyków do wstrzykiwacza,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 xml:space="preserve">3 </t>
    </r>
    <r>
      <rPr>
        <b/>
        <sz val="10"/>
        <color indexed="8"/>
        <rFont val="Arial"/>
        <family val="2"/>
      </rPr>
      <t>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</si>
  <si>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r>
      <t xml:space="preserve">1. Przedmiotem zamówienia są </t>
    </r>
    <r>
      <rPr>
        <b/>
        <sz val="10"/>
        <color indexed="8"/>
        <rFont val="Arial"/>
        <family val="2"/>
      </rPr>
      <t>sukcesywne dostawy drobnych wyrobów jednorazowego i wielorazowego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</si>
  <si>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r>
      <t xml:space="preserve">1. Przedmiotem zamówienia są </t>
    </r>
    <r>
      <rPr>
        <b/>
        <sz val="10"/>
        <color indexed="8"/>
        <rFont val="Arial"/>
        <family val="2"/>
      </rPr>
      <t>sukcesywne dostawy rękawic jednorazowego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wraz z pierwszą dostawą dostarczy uchwyty mocujące opakowania na rękawice kompatybilne z zaoferowanymi opakowaniami rękawic. Uchwyty z możliwością montowania do ściany. Uchwyty wykonane z drutu stali nierdzewnej z możliwością dezynfekcji.
9. Wykonawca oferuje realizację niniejszego zadania zgodnie z  następującą kalkulacją:
</t>
    </r>
    <r>
      <rPr>
        <b/>
        <sz val="10"/>
        <color indexed="8"/>
        <rFont val="Arial"/>
        <family val="2"/>
      </rPr>
      <t xml:space="preserve">*Wypełnia Wykonawca
</t>
    </r>
  </si>
  <si>
    <t>Załącznik nr 1 do umowy nr ZP.382.2.22.2024</t>
  </si>
  <si>
    <r>
      <t xml:space="preserve">1. Przedmiotem zamówienia są </t>
    </r>
    <r>
      <rPr>
        <b/>
        <sz val="10"/>
        <color indexed="8"/>
        <rFont val="Arial"/>
        <family val="2"/>
      </rPr>
      <t>sukcesywne dostawy rurek intubacyjnych, drenów, zestawów do kontrolowanej zbiórki stolca,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</si>
  <si>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ZP.382.2.21.2024</t>
  </si>
  <si>
    <r>
      <t xml:space="preserve">1. Przedmiotem zamówienia są </t>
    </r>
    <r>
      <rPr>
        <b/>
        <sz val="10"/>
        <color indexed="8"/>
        <rFont val="Arial"/>
        <family val="2"/>
      </rPr>
      <t>sukcesywne dostawy serwet,</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</si>
  <si>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ZP.382.2.20.2024</t>
  </si>
  <si>
    <r>
      <t xml:space="preserve">1. Przedmiotem zamówienia są </t>
    </r>
    <r>
      <rPr>
        <b/>
        <sz val="10"/>
        <color indexed="8"/>
        <rFont val="Arial"/>
        <family val="2"/>
      </rPr>
      <t xml:space="preserve">sukcesywne dostawy odzieży medycznej </t>
    </r>
    <r>
      <rPr>
        <sz val="10"/>
        <color indexed="8"/>
        <rFont val="Arial"/>
        <family val="2"/>
      </rPr>
      <t xml:space="preserve">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</si>
  <si>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ZP.382.2.19.2024</t>
  </si>
  <si>
    <r>
      <t xml:space="preserve">1. Przedmiotem zamówienia są </t>
    </r>
    <r>
      <rPr>
        <b/>
        <sz val="10"/>
        <color indexed="8"/>
        <rFont val="Arial"/>
        <family val="2"/>
      </rPr>
      <t>sukcesywne dostawy wyrobów do anestezjologii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</si>
  <si>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ZP.382.2.18.2024</t>
  </si>
  <si>
    <r>
      <t xml:space="preserve">1. Przedmiotem zamówienia są </t>
    </r>
    <r>
      <rPr>
        <b/>
        <sz val="10"/>
        <color indexed="8"/>
        <rFont val="Arial"/>
        <family val="2"/>
      </rPr>
      <t>sukcesywne dostawy wyrobów do punkcji, drenażu, tracheotomii, znieczuleń</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</si>
  <si>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ZP.382.2.17.2024</t>
  </si>
  <si>
    <r>
      <t xml:space="preserve">1. Przedmiotem zamówienia są </t>
    </r>
    <r>
      <rPr>
        <b/>
        <sz val="10"/>
        <color indexed="8"/>
        <rFont val="Arial"/>
        <family val="2"/>
      </rPr>
      <t>sukcesywne dostawy sprzętu specjalistycznego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</si>
  <si>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ZP.382.2.16.2024</t>
  </si>
  <si>
    <r>
      <t xml:space="preserve">1. Przedmiotem zamówienia są </t>
    </r>
    <r>
      <rPr>
        <b/>
        <sz val="10"/>
        <color indexed="8"/>
        <rFont val="Arial"/>
        <family val="2"/>
      </rPr>
      <t>sukcesywne dostawy końcówek do noża harmonicznego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</si>
  <si>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ZP.382.2.15.2024</t>
  </si>
  <si>
    <r>
      <t xml:space="preserve">1. Przedmiotem zamówienia są </t>
    </r>
    <r>
      <rPr>
        <b/>
        <sz val="10"/>
        <color indexed="8"/>
        <rFont val="Arial"/>
        <family val="2"/>
      </rPr>
      <t>sukcesywne dostawy elektrod do EKG</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</si>
  <si>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ZP.382.14.2024</t>
  </si>
  <si>
    <r>
      <t xml:space="preserve">1. Przedmiotem zamówienia są </t>
    </r>
    <r>
      <rPr>
        <b/>
        <sz val="10"/>
        <color indexed="8"/>
        <rFont val="Arial"/>
        <family val="2"/>
      </rPr>
      <t>sukcesywne dostawy papierów do USG, KTG, EKG i defibrylatorów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</si>
  <si>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r>
      <t xml:space="preserve">1. Przedmiotem zamówienia są </t>
    </r>
    <r>
      <rPr>
        <b/>
        <sz val="10"/>
        <color indexed="8"/>
        <rFont val="Arial"/>
        <family val="2"/>
      </rPr>
      <t>sukcesywne dostawy wyrobów ginekologicznych jednorazowego użytku</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</si>
  <si>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ZP.382.2.13.2024</t>
  </si>
  <si>
    <t>Załącznik nr 1 do umowy nr ZP.382.2.12.2024</t>
  </si>
  <si>
    <r>
      <t xml:space="preserve">1. Przedmiotem zamówienia są </t>
    </r>
    <r>
      <rPr>
        <b/>
        <sz val="10"/>
        <color indexed="8"/>
        <rFont val="Arial"/>
        <family val="2"/>
      </rPr>
      <t>sukcesywne dostawy jednorazowych trokarów i narzędzi do zabiegów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zobowiązuje się w ramach przedmiotu umowy i jego cenie dostarczyć Zamawiającemu do używania generator z systemem zamykania naczyń do 7 mm włącznie na Blok Operacyjny - 1 szt.
9. Wykonawca oferuje realizację niniejszego zadania zgodnie z  następującą kalkulacją:
</t>
    </r>
    <r>
      <rPr>
        <b/>
        <sz val="10"/>
        <color indexed="8"/>
        <rFont val="Arial"/>
        <family val="2"/>
      </rPr>
      <t xml:space="preserve">*Wypełnia Wykonawca
</t>
    </r>
  </si>
  <si>
    <t>Załącznik nr 1 do umowy nr ZP.382.2.11.2024</t>
  </si>
  <si>
    <r>
      <t xml:space="preserve">1. Przedmiotem zamówienia są </t>
    </r>
    <r>
      <rPr>
        <b/>
        <sz val="10"/>
        <color indexed="8"/>
        <rFont val="Arial"/>
        <family val="2"/>
      </rPr>
      <t>sukcesywne dostawy pojemników do badań histopatologicznych</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</si>
  <si>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ZP.382.2.10.2024</t>
  </si>
  <si>
    <r>
      <t xml:space="preserve">1. Przedmiotem zamówienia są </t>
    </r>
    <r>
      <rPr>
        <b/>
        <sz val="10"/>
        <color indexed="8"/>
        <rFont val="Arial"/>
        <family val="2"/>
      </rPr>
      <t>sukcesywne dostawy testów do sterylizacji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</si>
  <si>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ZP.382.2.9.2024</t>
  </si>
  <si>
    <r>
      <t xml:space="preserve">1. Przedmiotem zamówienia są </t>
    </r>
    <r>
      <rPr>
        <b/>
        <sz val="10"/>
        <color indexed="8"/>
        <rFont val="Arial"/>
        <family val="2"/>
      </rPr>
      <t>sukcesywne dostawy wyrobów jednorazowego użytku do sterylizacji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</si>
  <si>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ZP.382.2.8.2024</t>
  </si>
  <si>
    <r>
      <t xml:space="preserve">1. Przedmiotem zamówienia są </t>
    </r>
    <r>
      <rPr>
        <b/>
        <sz val="10"/>
        <color indexed="8"/>
        <rFont val="Arial"/>
        <family val="2"/>
      </rPr>
      <t>sukcesywne dostawy wyrobów do systemu zamkniętego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</si>
  <si>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ZP.382.2.7.2024</t>
  </si>
  <si>
    <r>
      <t xml:space="preserve">1. Przedmiotem zamówienia są </t>
    </r>
    <r>
      <rPr>
        <b/>
        <sz val="10"/>
        <color indexed="8"/>
        <rFont val="Arial"/>
        <family val="2"/>
      </rPr>
      <t>sukcesywne dostawy wyrobów do endoskopii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</si>
  <si>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ZP.382.2.6.2024</t>
  </si>
  <si>
    <r>
      <t xml:space="preserve">1. Przedmiotem zamówienia są </t>
    </r>
    <r>
      <rPr>
        <b/>
        <sz val="10"/>
        <color indexed="8"/>
        <rFont val="Arial"/>
        <family val="2"/>
      </rPr>
      <t>sukcesywne dostawy drenów</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</si>
  <si>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ZP.382.2.5.2024</t>
  </si>
  <si>
    <r>
      <t xml:space="preserve">1. Przedmiotem zamówienia są </t>
    </r>
    <r>
      <rPr>
        <b/>
        <sz val="10"/>
        <color indexed="8"/>
        <rFont val="Arial"/>
        <family val="2"/>
      </rPr>
      <t>sukcesywne dostawy wyrobów do tlenoterpaii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</si>
  <si>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ZP.382.2.4.2024</t>
  </si>
  <si>
    <r>
      <t xml:space="preserve">1. Przedmiotem zamówienia są </t>
    </r>
    <r>
      <rPr>
        <b/>
        <sz val="10"/>
        <color indexed="8"/>
        <rFont val="Arial"/>
        <family val="2"/>
      </rPr>
      <t>sukcesywne dostawy wyrobów jednorazowego użytku do higieny pacjenta</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</si>
  <si>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Cewnik Tiemanna wykonany z medycznego PVC. Zagięta końcówka, dwa otwory boczne. Łącznik kodowany kolorystycznie zależnie od rozmiaru ze znacznikiem kierunku zagięcia końcówki.  powierzchnia satynowa („zmrożona”).
 Opakowanie folia-papier z min. 1cm listkami do otwierania oraz napisami w j. polskim. Rozmiary o długości 40cm. Rozmiar do wyboru zgodnie z zapotrzebowaniem Zamawiającego</t>
  </si>
  <si>
    <r>
      <t xml:space="preserve">1. Przedmiotem zamówienia są </t>
    </r>
    <r>
      <rPr>
        <b/>
        <sz val="10"/>
        <color indexed="8"/>
        <rFont val="Arial"/>
        <family val="2"/>
      </rPr>
      <t>sukcesywne dostawy cewników, zgłębników, sond</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</si>
  <si>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ZP.382.2.3.2024</t>
  </si>
  <si>
    <r>
      <t xml:space="preserve">1. Przedmiotem zamówienia są </t>
    </r>
    <r>
      <rPr>
        <b/>
        <sz val="10"/>
        <color indexed="8"/>
        <rFont val="Arial"/>
        <family val="2"/>
      </rPr>
      <t>sukcesywne dostawy zestawów do odsysania pola operacyjnego</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</si>
  <si>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ZP.382.2.2.2024</t>
  </si>
  <si>
    <r>
      <t xml:space="preserve">1. Przedmiotem zamówienia są </t>
    </r>
    <r>
      <rPr>
        <b/>
        <sz val="10"/>
        <color indexed="8"/>
        <rFont val="Arial"/>
        <family val="2"/>
      </rPr>
      <t>sukcesywne dostawy strzykawek, igieł i kaniuli</t>
    </r>
    <r>
      <rPr>
        <sz val="10"/>
        <color indexed="8"/>
        <rFont val="Arial"/>
        <family val="2"/>
      </rPr>
      <t xml:space="preserve">, zwanych dalej wyrobami.
2.Wykonawca gwarantuje , że wszystkie wyroby objęte zamówieniem spełniać będą wszystkie -  wskazane w niniejszym załączniku-wymagania  eksploatacyjno-techniczne i jakościowe.
3.Dostarczane zamawiającemu poszczególne wyroby powinny znajdować się w trwałych- odpornych na uszkodzenia mechaniczne oraz zabezpieczonych przed działaniem szkodliwych odczynników zewnętrznych – opakowaniach (jednostkowych, zbiorczych), na których umieszczona będzie informacja w języku polskim, zawierająca co najmniej następujące dane :
- nazwa wyrobu, nazwa producenta,
- kod partii lub serii wyrobu,
- oznaczenie daty, przed upływem której wyrób może być używany bezpiecznie , wyrażonej w latach i miesiącach,
- oznakowanie CE,
- inne oznaczenia i informacje wymagane na podstawie odrębnych przepisów
     Uwaga: Okres ważności wyrobów powinien wynosić minimum 12 miesiące  od dnia dostawy do siedziby zamawiającego.
4.Wykonawca oświadcza , że dostarczone Zamawiającemu wyroby spełniać będą właściwe, ustalone w obowiązujących przepisach prawa wymagania odnośnie dopuszczenia do użytkowania przedmiotowych wyrobów w polskich zakładach opieki zdrowotnej.
5.Wykonawca zapewnia, że na potwierdzenie stanu faktycznego , o którym mowa w pkt. 2 i 4 posiada stosowne dokumenty, które zostaną niezwłocznie przekazane zamawiającemu, na jego pisemny wiosek na etapie realizacji zamówienia.
6. Poszczególne dostawy częściowe wyrobów będą realizowane w terminie do </t>
    </r>
    <r>
      <rPr>
        <b/>
        <sz val="10"/>
        <color indexed="8"/>
        <rFont val="Arial"/>
        <family val="2"/>
      </rPr>
      <t>3</t>
    </r>
    <r>
      <rPr>
        <b/>
        <sz val="10"/>
        <color indexed="8"/>
        <rFont val="Arial"/>
        <family val="2"/>
      </rPr>
      <t xml:space="preserve"> dni roboczych</t>
    </r>
    <r>
      <rPr>
        <sz val="10"/>
        <color indexed="8"/>
        <rFont val="Arial"/>
        <family val="2"/>
      </rPr>
      <t xml:space="preserve"> od daty złożenia zamówienia za pośrednictwem poczty elektronicznej na adres e-mail: </t>
    </r>
    <r>
      <rPr>
        <b/>
        <sz val="10"/>
        <color indexed="8"/>
        <rFont val="Arial"/>
        <family val="2"/>
      </rPr>
      <t xml:space="preserve">…………*
</t>
    </r>
    <r>
      <rPr>
        <sz val="10"/>
        <color indexed="8"/>
        <rFont val="Arial"/>
        <family val="2"/>
      </rPr>
      <t xml:space="preserve">
7. Dopuszcza się składanie ofert na asortyment w innych opakowaniach jednostkowych z przeliczeniem oferowanych ilości do wartości sumarycznej wymaganej przez Zamawiającego, w zaokrągleniu do pełnego opakowania w górę.
8. Wykonawca oferuje realizację niniejszego zadania zgodnie z  następującą kalkulacją:
</t>
    </r>
    <r>
      <rPr>
        <b/>
        <sz val="10"/>
        <color indexed="8"/>
        <rFont val="Arial"/>
        <family val="2"/>
      </rPr>
      <t xml:space="preserve">*Wypełnia Wykonawca
</t>
    </r>
  </si>
  <si>
    <t>Załącznik nr 1 do umowy nr ZP.382.2.1.2024</t>
  </si>
</sst>
</file>

<file path=xl/styles.xml><?xml version="1.0" encoding="utf-8"?>
<styleSheet xmlns="http://schemas.openxmlformats.org/spreadsheetml/2006/main">
  <numFmts count="1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415]0"/>
    <numFmt numFmtId="165" formatCode="[$-415]0.00"/>
    <numFmt numFmtId="166" formatCode="[$-415]#,##0.00"/>
    <numFmt numFmtId="167" formatCode="&quot; &quot;#,##0.00&quot; zł &quot;;&quot;-&quot;#,##0.00&quot; zł &quot;;&quot;-&quot;#&quot; zł &quot;;@&quot; &quot;"/>
    <numFmt numFmtId="168" formatCode="&quot; &quot;#,##0.00&quot; &quot;[$zł-415]&quot; &quot;;&quot;-&quot;#,##0.00&quot; &quot;[$zł-415]&quot; &quot;;&quot; -&quot;#&quot; &quot;[$zł-415]&quot; &quot;;@&quot; &quot;"/>
    <numFmt numFmtId="169" formatCode="#,##0.00&quot; zł&quot;"/>
    <numFmt numFmtId="170" formatCode="&quot; &quot;#,##0.00&quot; zł &quot;;&quot;-&quot;#,##0.00&quot; zł &quot;;&quot; -&quot;#&quot; zł &quot;;@&quot; &quot;"/>
    <numFmt numFmtId="171" formatCode="#,##0.00&quot; &quot;[$zł-415];[Red]&quot;-&quot;#,##0.00&quot; &quot;[$zł-415]"/>
    <numFmt numFmtId="172" formatCode="[$-415]0%"/>
    <numFmt numFmtId="173" formatCode="[$-415]General"/>
  </numFmts>
  <fonts count="61">
    <font>
      <sz val="11"/>
      <color theme="1"/>
      <name val="Arial"/>
      <family val="2"/>
    </font>
    <font>
      <sz val="11"/>
      <color indexed="8"/>
      <name val="Calibri"/>
      <family val="2"/>
    </font>
    <font>
      <sz val="10"/>
      <color indexed="8"/>
      <name val="Arial"/>
      <family val="2"/>
    </font>
    <font>
      <b/>
      <sz val="10"/>
      <color indexed="8"/>
      <name val="Arial"/>
      <family val="2"/>
    </font>
    <font>
      <sz val="10"/>
      <color indexed="8"/>
      <name val="Czcionka tekstu podstawowego1"/>
      <family val="0"/>
    </font>
    <font>
      <sz val="10"/>
      <color indexed="8"/>
      <name val="Czcionka tekstu podstawowego11"/>
      <family val="0"/>
    </font>
    <font>
      <sz val="11"/>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Arial"/>
      <family val="2"/>
    </font>
    <font>
      <sz val="10"/>
      <color indexed="8"/>
      <name val="Arial CE"/>
      <family val="0"/>
    </font>
    <font>
      <b/>
      <i/>
      <u val="single"/>
      <sz val="11"/>
      <color indexed="8"/>
      <name val="Arial"/>
      <family val="2"/>
    </font>
    <font>
      <sz val="9"/>
      <color indexed="8"/>
      <name val="Arial"/>
      <family val="2"/>
    </font>
    <font>
      <b/>
      <sz val="11"/>
      <color indexed="8"/>
      <name val="Arial"/>
      <family val="2"/>
    </font>
    <font>
      <sz val="10"/>
      <color indexed="8"/>
      <name val="Czcionka tekstu podstawowego"/>
      <family val="0"/>
    </font>
    <font>
      <b/>
      <sz val="14"/>
      <color indexed="8"/>
      <name val="Arial"/>
      <family val="2"/>
    </font>
    <font>
      <sz val="9.5"/>
      <color indexed="8"/>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0"/>
      <color theme="1"/>
      <name val="Arial"/>
      <family val="2"/>
    </font>
    <font>
      <b/>
      <i/>
      <sz val="16"/>
      <color theme="1"/>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sz val="10"/>
      <color rgb="FF000000"/>
      <name val="Arial"/>
      <family val="2"/>
    </font>
    <font>
      <sz val="10"/>
      <color theme="1"/>
      <name val="Arial CE"/>
      <family val="0"/>
    </font>
    <font>
      <b/>
      <sz val="11"/>
      <color rgb="FFFA7D00"/>
      <name val="Calibri"/>
      <family val="2"/>
    </font>
    <font>
      <b/>
      <i/>
      <u val="single"/>
      <sz val="11"/>
      <color theme="1"/>
      <name val="Arial"/>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
      <sz val="9"/>
      <color theme="1"/>
      <name val="Arial"/>
      <family val="2"/>
    </font>
    <font>
      <b/>
      <sz val="10"/>
      <color theme="1"/>
      <name val="Arial"/>
      <family val="2"/>
    </font>
    <font>
      <sz val="10"/>
      <color theme="1"/>
      <name val="Czcionka tekstu podstawowego1"/>
      <family val="0"/>
    </font>
    <font>
      <sz val="10"/>
      <color theme="1"/>
      <name val="Czcionka tekstu podstawowego"/>
      <family val="0"/>
    </font>
    <font>
      <b/>
      <sz val="14"/>
      <color theme="1"/>
      <name val="Arial"/>
      <family val="2"/>
    </font>
    <font>
      <sz val="9.5"/>
      <color theme="1"/>
      <name val="Arial"/>
      <family val="2"/>
    </font>
    <font>
      <sz val="10"/>
      <color rgb="FF000000"/>
      <name val="Czcionka tekstu podstawowego1"/>
      <family val="0"/>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9D9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style="thin">
        <color rgb="FFFFFFFF"/>
      </left>
      <right style="thin">
        <color rgb="FFFFFFFF"/>
      </right>
      <top style="thin">
        <color rgb="FFFFFFFF"/>
      </top>
      <bottom/>
    </border>
    <border>
      <left/>
      <right style="thin">
        <color rgb="FFFFFFFF"/>
      </right>
      <top style="thin">
        <color rgb="FFFFFFFF"/>
      </top>
      <bottom/>
    </border>
    <border>
      <left style="thin">
        <color rgb="FFFFFFFF"/>
      </left>
      <right style="thin">
        <color rgb="FFFFFFFF"/>
      </right>
      <top style="thin">
        <color rgb="FFFFFFFF"/>
      </top>
      <bottom style="thin">
        <color rgb="FFFFFFFF"/>
      </bottom>
    </border>
    <border>
      <left style="thin"/>
      <right style="thin"/>
      <top style="thin"/>
      <bottom style="thin"/>
    </border>
    <border>
      <left>
        <color indexed="63"/>
      </left>
      <right style="thin">
        <color rgb="FF000000"/>
      </right>
      <top style="thin">
        <color rgb="FF000000"/>
      </top>
      <bottom/>
    </border>
    <border>
      <left style="thin">
        <color rgb="FF000000"/>
      </left>
      <right/>
      <top style="thin">
        <color rgb="FF000000"/>
      </top>
      <bottom/>
    </border>
    <border>
      <left>
        <color indexed="63"/>
      </left>
      <right/>
      <top style="thin">
        <color rgb="FF000000"/>
      </top>
      <bottom/>
    </border>
  </borders>
  <cellStyleXfs count="70">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8" borderId="0" applyNumberFormat="0" applyBorder="0" applyAlignment="0" applyProtection="0"/>
    <xf numFmtId="43" fontId="31" fillId="0" borderId="0" applyFont="0" applyFill="0" applyBorder="0" applyAlignment="0" applyProtection="0"/>
    <xf numFmtId="41" fontId="31" fillId="0" borderId="0" applyFont="0" applyFill="0" applyBorder="0" applyAlignment="0" applyProtection="0"/>
    <xf numFmtId="173" fontId="36" fillId="0" borderId="0">
      <alignment/>
      <protection/>
    </xf>
    <xf numFmtId="173" fontId="31" fillId="0" borderId="0">
      <alignment/>
      <protection/>
    </xf>
    <xf numFmtId="0" fontId="37" fillId="0" borderId="0">
      <alignment horizontal="center"/>
      <protection/>
    </xf>
    <xf numFmtId="0" fontId="37" fillId="0" borderId="0">
      <alignment horizontal="center" textRotation="90"/>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173" fontId="44" fillId="0" borderId="0">
      <alignment/>
      <protection/>
    </xf>
    <xf numFmtId="173" fontId="44" fillId="0" borderId="0">
      <alignment/>
      <protection/>
    </xf>
    <xf numFmtId="173" fontId="45" fillId="0" borderId="0">
      <alignment/>
      <protection/>
    </xf>
    <xf numFmtId="0" fontId="46" fillId="27" borderId="1" applyNumberFormat="0" applyAlignment="0" applyProtection="0"/>
    <xf numFmtId="9" fontId="31" fillId="0" borderId="0" applyFont="0" applyFill="0" applyBorder="0" applyAlignment="0" applyProtection="0"/>
    <xf numFmtId="0" fontId="47" fillId="0" borderId="0">
      <alignment/>
      <protection/>
    </xf>
    <xf numFmtId="171" fontId="47" fillId="0" borderId="0">
      <alignment/>
      <protection/>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31" fillId="31" borderId="9" applyNumberFormat="0" applyFont="0" applyAlignment="0" applyProtection="0"/>
    <xf numFmtId="44" fontId="31" fillId="0" borderId="0" applyFont="0" applyFill="0" applyBorder="0" applyAlignment="0" applyProtection="0"/>
    <xf numFmtId="42" fontId="31" fillId="0" borderId="0" applyFont="0" applyFill="0" applyBorder="0" applyAlignment="0" applyProtection="0"/>
    <xf numFmtId="0" fontId="52" fillId="32" borderId="0" applyNumberFormat="0" applyBorder="0" applyAlignment="0" applyProtection="0"/>
  </cellStyleXfs>
  <cellXfs count="173">
    <xf numFmtId="0" fontId="0" fillId="0" borderId="0" xfId="0" applyAlignment="1">
      <alignment/>
    </xf>
    <xf numFmtId="173" fontId="36" fillId="0" borderId="0" xfId="44">
      <alignment/>
      <protection/>
    </xf>
    <xf numFmtId="173" fontId="53" fillId="0" borderId="10" xfId="44" applyFont="1" applyBorder="1" applyAlignment="1">
      <alignment horizontal="center" vertical="center" wrapText="1"/>
      <protection/>
    </xf>
    <xf numFmtId="164" fontId="54" fillId="0" borderId="10" xfId="44" applyNumberFormat="1" applyFont="1" applyBorder="1" applyAlignment="1">
      <alignment horizontal="center" vertical="center" shrinkToFit="1"/>
      <protection/>
    </xf>
    <xf numFmtId="173" fontId="36" fillId="0" borderId="10" xfId="44" applyBorder="1" applyAlignment="1">
      <alignment horizontal="center" vertical="center"/>
      <protection/>
    </xf>
    <xf numFmtId="173" fontId="36" fillId="0" borderId="10" xfId="44" applyBorder="1" applyAlignment="1">
      <alignment horizontal="left" vertical="top" wrapText="1"/>
      <protection/>
    </xf>
    <xf numFmtId="173" fontId="36" fillId="0" borderId="10" xfId="44" applyBorder="1" applyAlignment="1">
      <alignment horizontal="center" vertical="center" wrapText="1"/>
      <protection/>
    </xf>
    <xf numFmtId="171" fontId="36" fillId="0" borderId="10" xfId="44" applyNumberFormat="1" applyBorder="1" applyAlignment="1">
      <alignment horizontal="center" vertical="center"/>
      <protection/>
    </xf>
    <xf numFmtId="170" fontId="36" fillId="0" borderId="10" xfId="44" applyNumberFormat="1" applyBorder="1" applyAlignment="1">
      <alignment horizontal="center" vertical="center"/>
      <protection/>
    </xf>
    <xf numFmtId="172" fontId="36" fillId="0" borderId="10" xfId="44" applyNumberFormat="1" applyBorder="1" applyAlignment="1">
      <alignment horizontal="center" vertical="center"/>
      <protection/>
    </xf>
    <xf numFmtId="173" fontId="36" fillId="0" borderId="10" xfId="44" applyBorder="1">
      <alignment/>
      <protection/>
    </xf>
    <xf numFmtId="173" fontId="36" fillId="0" borderId="11" xfId="44" applyBorder="1" applyAlignment="1">
      <alignment horizontal="left" vertical="top" wrapText="1"/>
      <protection/>
    </xf>
    <xf numFmtId="173" fontId="36" fillId="0" borderId="12" xfId="44" applyBorder="1" applyAlignment="1">
      <alignment horizontal="center" vertical="center"/>
      <protection/>
    </xf>
    <xf numFmtId="173" fontId="36" fillId="0" borderId="10" xfId="44" applyBorder="1" applyAlignment="1">
      <alignment horizontal="left" wrapText="1"/>
      <protection/>
    </xf>
    <xf numFmtId="173" fontId="36" fillId="0" borderId="13" xfId="44" applyBorder="1" applyAlignment="1">
      <alignment horizontal="center" vertical="center" wrapText="1"/>
      <protection/>
    </xf>
    <xf numFmtId="173" fontId="53" fillId="0" borderId="0" xfId="44" applyFont="1">
      <alignment/>
      <protection/>
    </xf>
    <xf numFmtId="173" fontId="54" fillId="0" borderId="14" xfId="44" applyFont="1" applyBorder="1" applyAlignment="1">
      <alignment horizontal="center"/>
      <protection/>
    </xf>
    <xf numFmtId="170" fontId="54" fillId="0" borderId="14" xfId="44" applyNumberFormat="1" applyFont="1" applyBorder="1" applyAlignment="1">
      <alignment horizontal="center"/>
      <protection/>
    </xf>
    <xf numFmtId="173" fontId="54" fillId="0" borderId="0" xfId="44" applyFont="1" applyAlignment="1">
      <alignment horizontal="center"/>
      <protection/>
    </xf>
    <xf numFmtId="170" fontId="54" fillId="0" borderId="0" xfId="44" applyNumberFormat="1" applyFont="1" applyAlignment="1">
      <alignment horizontal="center"/>
      <protection/>
    </xf>
    <xf numFmtId="170" fontId="54" fillId="0" borderId="10" xfId="44" applyNumberFormat="1" applyFont="1" applyBorder="1" applyAlignment="1">
      <alignment horizontal="center"/>
      <protection/>
    </xf>
    <xf numFmtId="173" fontId="36" fillId="0" borderId="11" xfId="44" applyBorder="1">
      <alignment/>
      <protection/>
    </xf>
    <xf numFmtId="170" fontId="36" fillId="0" borderId="0" xfId="44" applyNumberFormat="1" applyAlignment="1">
      <alignment horizontal="center" vertical="center"/>
      <protection/>
    </xf>
    <xf numFmtId="170" fontId="36" fillId="0" borderId="0" xfId="44" applyNumberFormat="1">
      <alignment/>
      <protection/>
    </xf>
    <xf numFmtId="173" fontId="36" fillId="0" borderId="14" xfId="44" applyBorder="1" applyAlignment="1">
      <alignment horizontal="left" vertical="top" wrapText="1"/>
      <protection/>
    </xf>
    <xf numFmtId="173" fontId="36" fillId="0" borderId="0" xfId="44" applyAlignment="1">
      <alignment horizontal="center" vertical="center"/>
      <protection/>
    </xf>
    <xf numFmtId="173" fontId="36" fillId="0" borderId="10" xfId="45" applyFont="1" applyBorder="1" applyAlignment="1">
      <alignment horizontal="left" vertical="top" wrapText="1"/>
      <protection/>
    </xf>
    <xf numFmtId="173" fontId="31" fillId="0" borderId="10" xfId="45" applyFont="1" applyBorder="1" applyAlignment="1">
      <alignment horizontal="left" vertical="center" wrapText="1"/>
      <protection/>
    </xf>
    <xf numFmtId="173" fontId="31" fillId="0" borderId="10" xfId="45" applyFont="1" applyBorder="1" applyAlignment="1">
      <alignment horizontal="left" vertical="top" wrapText="1"/>
      <protection/>
    </xf>
    <xf numFmtId="173" fontId="54" fillId="0" borderId="13" xfId="44" applyFont="1" applyBorder="1" applyAlignment="1">
      <alignment horizontal="center" vertical="center"/>
      <protection/>
    </xf>
    <xf numFmtId="173" fontId="36" fillId="0" borderId="10" xfId="44" applyBorder="1" applyAlignment="1">
      <alignment horizontal="left" vertical="center"/>
      <protection/>
    </xf>
    <xf numFmtId="169" fontId="36" fillId="0" borderId="10" xfId="44" applyNumberFormat="1" applyBorder="1" applyAlignment="1">
      <alignment horizontal="center" vertical="center"/>
      <protection/>
    </xf>
    <xf numFmtId="173" fontId="36" fillId="0" borderId="10" xfId="44" applyBorder="1" applyAlignment="1">
      <alignment wrapText="1"/>
      <protection/>
    </xf>
    <xf numFmtId="173" fontId="36" fillId="0" borderId="11" xfId="44" applyBorder="1" applyAlignment="1">
      <alignment horizontal="center" vertical="center"/>
      <protection/>
    </xf>
    <xf numFmtId="173" fontId="36" fillId="0" borderId="11" xfId="44" applyBorder="1" applyAlignment="1">
      <alignment horizontal="center" vertical="center" wrapText="1"/>
      <protection/>
    </xf>
    <xf numFmtId="171" fontId="36" fillId="0" borderId="11" xfId="44" applyNumberFormat="1" applyBorder="1" applyAlignment="1">
      <alignment horizontal="center" vertical="center"/>
      <protection/>
    </xf>
    <xf numFmtId="173" fontId="36" fillId="0" borderId="10" xfId="44" applyBorder="1" applyAlignment="1">
      <alignment horizontal="left" vertical="center" wrapText="1"/>
      <protection/>
    </xf>
    <xf numFmtId="173" fontId="36" fillId="0" borderId="15" xfId="44" applyBorder="1" applyAlignment="1">
      <alignment horizontal="center" vertical="center" wrapText="1"/>
      <protection/>
    </xf>
    <xf numFmtId="173" fontId="54" fillId="0" borderId="14" xfId="44" applyFont="1" applyBorder="1" applyAlignment="1">
      <alignment horizontal="center" vertical="center"/>
      <protection/>
    </xf>
    <xf numFmtId="173" fontId="36" fillId="0" borderId="15" xfId="44" applyBorder="1">
      <alignment/>
      <protection/>
    </xf>
    <xf numFmtId="173" fontId="31" fillId="0" borderId="10" xfId="45" applyFont="1" applyBorder="1" applyAlignment="1">
      <alignment horizontal="center" vertical="center" wrapText="1"/>
      <protection/>
    </xf>
    <xf numFmtId="171" fontId="31" fillId="0" borderId="10" xfId="45" applyNumberFormat="1" applyFont="1" applyBorder="1" applyAlignment="1">
      <alignment horizontal="center" vertical="center"/>
      <protection/>
    </xf>
    <xf numFmtId="170" fontId="54" fillId="0" borderId="14" xfId="44" applyNumberFormat="1" applyFont="1" applyBorder="1" applyAlignment="1">
      <alignment horizontal="center" vertical="center"/>
      <protection/>
    </xf>
    <xf numFmtId="173" fontId="54" fillId="0" borderId="0" xfId="44" applyFont="1" applyAlignment="1">
      <alignment horizontal="center" vertical="center"/>
      <protection/>
    </xf>
    <xf numFmtId="170" fontId="54" fillId="0" borderId="0" xfId="44" applyNumberFormat="1" applyFont="1" applyAlignment="1">
      <alignment horizontal="center" vertical="center"/>
      <protection/>
    </xf>
    <xf numFmtId="170" fontId="54" fillId="0" borderId="10" xfId="44" applyNumberFormat="1" applyFont="1" applyBorder="1" applyAlignment="1">
      <alignment horizontal="center" vertical="center"/>
      <protection/>
    </xf>
    <xf numFmtId="164" fontId="36" fillId="0" borderId="10" xfId="44" applyNumberFormat="1" applyBorder="1" applyAlignment="1">
      <alignment horizontal="center" vertical="center"/>
      <protection/>
    </xf>
    <xf numFmtId="165" fontId="36" fillId="0" borderId="10" xfId="44" applyNumberFormat="1" applyBorder="1" applyAlignment="1">
      <alignment horizontal="center" vertical="center"/>
      <protection/>
    </xf>
    <xf numFmtId="170" fontId="54" fillId="0" borderId="10" xfId="44" applyNumberFormat="1" applyFont="1" applyBorder="1">
      <alignment/>
      <protection/>
    </xf>
    <xf numFmtId="166" fontId="54" fillId="0" borderId="10" xfId="44" applyNumberFormat="1" applyFont="1" applyBorder="1" applyAlignment="1">
      <alignment horizontal="center" vertical="center"/>
      <protection/>
    </xf>
    <xf numFmtId="173" fontId="36" fillId="0" borderId="10" xfId="44" applyBorder="1" applyAlignment="1">
      <alignment vertical="center" wrapText="1"/>
      <protection/>
    </xf>
    <xf numFmtId="168" fontId="54" fillId="0" borderId="10" xfId="44" applyNumberFormat="1" applyFont="1" applyBorder="1" applyAlignment="1">
      <alignment horizontal="center" vertical="center"/>
      <protection/>
    </xf>
    <xf numFmtId="173" fontId="54" fillId="33" borderId="14" xfId="44" applyFont="1" applyFill="1" applyBorder="1" applyAlignment="1">
      <alignment horizontal="center" vertical="center"/>
      <protection/>
    </xf>
    <xf numFmtId="164" fontId="54" fillId="0" borderId="11" xfId="44" applyNumberFormat="1" applyFont="1" applyBorder="1" applyAlignment="1">
      <alignment horizontal="center" vertical="center" shrinkToFit="1"/>
      <protection/>
    </xf>
    <xf numFmtId="173" fontId="36" fillId="0" borderId="16" xfId="44" applyBorder="1" applyAlignment="1">
      <alignment vertical="center" wrapText="1"/>
      <protection/>
    </xf>
    <xf numFmtId="165" fontId="36" fillId="0" borderId="17" xfId="44" applyNumberFormat="1" applyBorder="1" applyAlignment="1">
      <alignment horizontal="center" vertical="center"/>
      <protection/>
    </xf>
    <xf numFmtId="170" fontId="36" fillId="0" borderId="11" xfId="44" applyNumberFormat="1" applyBorder="1" applyAlignment="1">
      <alignment horizontal="center" vertical="center"/>
      <protection/>
    </xf>
    <xf numFmtId="172" fontId="36" fillId="0" borderId="11" xfId="44" applyNumberFormat="1" applyBorder="1" applyAlignment="1">
      <alignment horizontal="center" vertical="center"/>
      <protection/>
    </xf>
    <xf numFmtId="170" fontId="54" fillId="0" borderId="14" xfId="44" applyNumberFormat="1" applyFont="1" applyBorder="1">
      <alignment/>
      <protection/>
    </xf>
    <xf numFmtId="166" fontId="54" fillId="0" borderId="14" xfId="44" applyNumberFormat="1" applyFont="1" applyBorder="1" applyAlignment="1">
      <alignment horizontal="center" vertical="center"/>
      <protection/>
    </xf>
    <xf numFmtId="1" fontId="55" fillId="0" borderId="10" xfId="45" applyNumberFormat="1" applyFont="1" applyBorder="1" applyAlignment="1">
      <alignment horizontal="center" vertical="center"/>
      <protection/>
    </xf>
    <xf numFmtId="166" fontId="36" fillId="0" borderId="0" xfId="44" applyNumberFormat="1" applyAlignment="1">
      <alignment horizontal="center" vertical="center"/>
      <protection/>
    </xf>
    <xf numFmtId="166" fontId="53" fillId="0" borderId="10" xfId="44" applyNumberFormat="1" applyFont="1" applyBorder="1" applyAlignment="1">
      <alignment horizontal="center" vertical="center" wrapText="1"/>
      <protection/>
    </xf>
    <xf numFmtId="173" fontId="54" fillId="0" borderId="0" xfId="44" applyFont="1">
      <alignment/>
      <protection/>
    </xf>
    <xf numFmtId="173" fontId="54" fillId="0" borderId="10" xfId="44" applyFont="1" applyBorder="1" applyAlignment="1">
      <alignment horizontal="center" vertical="center" shrinkToFit="1"/>
      <protection/>
    </xf>
    <xf numFmtId="0" fontId="36" fillId="0" borderId="0" xfId="45" applyNumberFormat="1" applyFont="1">
      <alignment/>
      <protection/>
    </xf>
    <xf numFmtId="168" fontId="54" fillId="0" borderId="14" xfId="44" applyNumberFormat="1" applyFont="1" applyBorder="1" applyAlignment="1">
      <alignment horizontal="center" vertical="center"/>
      <protection/>
    </xf>
    <xf numFmtId="164" fontId="56" fillId="0" borderId="10" xfId="44" applyNumberFormat="1" applyFont="1" applyBorder="1" applyAlignment="1">
      <alignment horizontal="center" vertical="center"/>
      <protection/>
    </xf>
    <xf numFmtId="173" fontId="56" fillId="0" borderId="10" xfId="44" applyFont="1" applyBorder="1" applyAlignment="1">
      <alignment horizontal="center" vertical="center"/>
      <protection/>
    </xf>
    <xf numFmtId="165" fontId="56" fillId="0" borderId="10" xfId="44" applyNumberFormat="1" applyFont="1" applyBorder="1" applyAlignment="1">
      <alignment horizontal="center" vertical="center"/>
      <protection/>
    </xf>
    <xf numFmtId="173" fontId="36" fillId="0" borderId="14" xfId="44" applyBorder="1" applyAlignment="1">
      <alignment horizontal="left" vertical="center" wrapText="1"/>
      <protection/>
    </xf>
    <xf numFmtId="164" fontId="36" fillId="0" borderId="10" xfId="44" applyNumberFormat="1" applyBorder="1" applyAlignment="1">
      <alignment horizontal="center" vertical="center" shrinkToFit="1"/>
      <protection/>
    </xf>
    <xf numFmtId="165" fontId="36" fillId="0" borderId="10" xfId="44" applyNumberFormat="1" applyFont="1" applyBorder="1" applyAlignment="1">
      <alignment horizontal="center" vertical="center"/>
      <protection/>
    </xf>
    <xf numFmtId="169" fontId="36" fillId="0" borderId="10" xfId="44" applyNumberFormat="1" applyFont="1" applyBorder="1" applyAlignment="1">
      <alignment horizontal="center" vertical="center"/>
      <protection/>
    </xf>
    <xf numFmtId="169" fontId="36" fillId="0" borderId="10" xfId="44" applyNumberFormat="1" applyFont="1" applyBorder="1" applyAlignment="1">
      <alignment horizontal="center" vertical="center" wrapText="1"/>
      <protection/>
    </xf>
    <xf numFmtId="173" fontId="31" fillId="0" borderId="10" xfId="45" applyFont="1" applyBorder="1" applyAlignment="1">
      <alignment horizontal="center" vertical="center"/>
      <protection/>
    </xf>
    <xf numFmtId="169" fontId="31" fillId="0" borderId="10" xfId="45" applyNumberFormat="1" applyFont="1" applyBorder="1" applyAlignment="1">
      <alignment horizontal="center" vertical="center"/>
      <protection/>
    </xf>
    <xf numFmtId="173" fontId="31" fillId="0" borderId="11" xfId="45" applyFont="1" applyBorder="1" applyAlignment="1">
      <alignment horizontal="center" vertical="center"/>
      <protection/>
    </xf>
    <xf numFmtId="169" fontId="31" fillId="0" borderId="11" xfId="45" applyNumberFormat="1" applyFont="1" applyBorder="1" applyAlignment="1">
      <alignment horizontal="center" vertical="center"/>
      <protection/>
    </xf>
    <xf numFmtId="2" fontId="31" fillId="0" borderId="10" xfId="45" applyNumberFormat="1" applyFont="1" applyBorder="1" applyAlignment="1">
      <alignment horizontal="center" vertical="center"/>
      <protection/>
    </xf>
    <xf numFmtId="173" fontId="44" fillId="0" borderId="10" xfId="57" applyFont="1" applyBorder="1" applyAlignment="1">
      <alignment vertical="center" wrapText="1"/>
      <protection/>
    </xf>
    <xf numFmtId="173" fontId="44" fillId="0" borderId="10" xfId="57" applyFont="1" applyBorder="1" applyAlignment="1">
      <alignment horizontal="center" vertical="center"/>
      <protection/>
    </xf>
    <xf numFmtId="3" fontId="44" fillId="0" borderId="10" xfId="57" applyNumberFormat="1" applyFont="1" applyBorder="1" applyAlignment="1">
      <alignment horizontal="center" vertical="center" wrapText="1"/>
      <protection/>
    </xf>
    <xf numFmtId="4" fontId="44" fillId="0" borderId="10" xfId="57" applyNumberFormat="1" applyFont="1" applyBorder="1" applyAlignment="1">
      <alignment horizontal="center" vertical="center" wrapText="1"/>
      <protection/>
    </xf>
    <xf numFmtId="173" fontId="44" fillId="0" borderId="10" xfId="57" applyFont="1" applyBorder="1" applyAlignment="1">
      <alignment horizontal="left" vertical="center" wrapText="1"/>
      <protection/>
    </xf>
    <xf numFmtId="3" fontId="44" fillId="0" borderId="10" xfId="57" applyNumberFormat="1" applyFont="1" applyBorder="1" applyAlignment="1">
      <alignment horizontal="center" vertical="center"/>
      <protection/>
    </xf>
    <xf numFmtId="4" fontId="44" fillId="0" borderId="10" xfId="57" applyNumberFormat="1" applyFont="1" applyBorder="1" applyAlignment="1">
      <alignment horizontal="center" vertical="center"/>
      <protection/>
    </xf>
    <xf numFmtId="173" fontId="44" fillId="0" borderId="10" xfId="45" applyFont="1" applyBorder="1" applyAlignment="1">
      <alignment vertical="center" wrapText="1"/>
      <protection/>
    </xf>
    <xf numFmtId="0" fontId="36" fillId="0" borderId="10" xfId="57" applyNumberFormat="1" applyFont="1" applyBorder="1" applyAlignment="1">
      <alignment horizontal="left" vertical="center" wrapText="1"/>
      <protection/>
    </xf>
    <xf numFmtId="0" fontId="36" fillId="0" borderId="10" xfId="57" applyNumberFormat="1" applyFont="1" applyBorder="1" applyAlignment="1">
      <alignment horizontal="center" vertical="center"/>
      <protection/>
    </xf>
    <xf numFmtId="3" fontId="36" fillId="0" borderId="10" xfId="57" applyNumberFormat="1" applyFont="1" applyBorder="1" applyAlignment="1">
      <alignment horizontal="center" vertical="center"/>
      <protection/>
    </xf>
    <xf numFmtId="4" fontId="36" fillId="0" borderId="10" xfId="57" applyNumberFormat="1" applyFont="1" applyBorder="1" applyAlignment="1">
      <alignment horizontal="center" vertical="center"/>
      <protection/>
    </xf>
    <xf numFmtId="173" fontId="57" fillId="0" borderId="18" xfId="57" applyFont="1" applyBorder="1" applyAlignment="1">
      <alignment horizontal="left" vertical="center" wrapText="1"/>
      <protection/>
    </xf>
    <xf numFmtId="173" fontId="36" fillId="0" borderId="19" xfId="44" applyBorder="1" applyAlignment="1">
      <alignment wrapText="1"/>
      <protection/>
    </xf>
    <xf numFmtId="173" fontId="36" fillId="0" borderId="19" xfId="44" applyBorder="1" applyAlignment="1">
      <alignment horizontal="center" vertical="center" wrapText="1"/>
      <protection/>
    </xf>
    <xf numFmtId="164" fontId="36" fillId="0" borderId="19" xfId="44" applyNumberFormat="1" applyBorder="1" applyAlignment="1">
      <alignment horizontal="center" vertical="center"/>
      <protection/>
    </xf>
    <xf numFmtId="166" fontId="36" fillId="0" borderId="19" xfId="44" applyNumberFormat="1" applyBorder="1" applyAlignment="1">
      <alignment horizontal="center" vertical="center"/>
      <protection/>
    </xf>
    <xf numFmtId="170" fontId="36" fillId="0" borderId="19" xfId="44" applyNumberFormat="1" applyBorder="1" applyAlignment="1">
      <alignment horizontal="center" vertical="center"/>
      <protection/>
    </xf>
    <xf numFmtId="172" fontId="36" fillId="0" borderId="19" xfId="44" applyNumberFormat="1" applyBorder="1" applyAlignment="1">
      <alignment horizontal="center" vertical="center"/>
      <protection/>
    </xf>
    <xf numFmtId="173" fontId="36" fillId="0" borderId="19" xfId="44" applyBorder="1">
      <alignment/>
      <protection/>
    </xf>
    <xf numFmtId="173" fontId="36" fillId="0" borderId="19" xfId="44" applyBorder="1" applyAlignment="1">
      <alignment vertical="center" wrapText="1"/>
      <protection/>
    </xf>
    <xf numFmtId="173" fontId="36" fillId="0" borderId="19" xfId="44" applyBorder="1" applyAlignment="1">
      <alignment vertical="center"/>
      <protection/>
    </xf>
    <xf numFmtId="173" fontId="36" fillId="0" borderId="19" xfId="44" applyBorder="1" applyAlignment="1">
      <alignment horizontal="center" vertical="center"/>
      <protection/>
    </xf>
    <xf numFmtId="165" fontId="36" fillId="0" borderId="19" xfId="44" applyNumberFormat="1" applyBorder="1" applyAlignment="1">
      <alignment horizontal="center" vertical="center"/>
      <protection/>
    </xf>
    <xf numFmtId="173" fontId="36" fillId="0" borderId="13" xfId="44" applyBorder="1">
      <alignment/>
      <protection/>
    </xf>
    <xf numFmtId="173" fontId="36" fillId="0" borderId="20" xfId="44" applyBorder="1">
      <alignment/>
      <protection/>
    </xf>
    <xf numFmtId="164" fontId="56" fillId="0" borderId="19" xfId="44" applyNumberFormat="1" applyFont="1" applyBorder="1" applyAlignment="1">
      <alignment horizontal="center" vertical="center"/>
      <protection/>
    </xf>
    <xf numFmtId="173" fontId="36" fillId="0" borderId="19" xfId="44" applyBorder="1" applyAlignment="1">
      <alignment horizontal="left" wrapText="1"/>
      <protection/>
    </xf>
    <xf numFmtId="170" fontId="36" fillId="0" borderId="13" xfId="44" applyNumberFormat="1" applyBorder="1" applyAlignment="1">
      <alignment horizontal="center" vertical="center"/>
      <protection/>
    </xf>
    <xf numFmtId="165" fontId="36" fillId="0" borderId="19" xfId="44" applyNumberFormat="1" applyBorder="1" applyAlignment="1">
      <alignment horizontal="center" vertical="center" wrapText="1"/>
      <protection/>
    </xf>
    <xf numFmtId="173" fontId="36" fillId="0" borderId="19" xfId="44" applyBorder="1" applyAlignment="1">
      <alignment horizontal="left" vertical="center" wrapText="1"/>
      <protection/>
    </xf>
    <xf numFmtId="1" fontId="55" fillId="0" borderId="19" xfId="45" applyNumberFormat="1" applyFont="1" applyBorder="1" applyAlignment="1">
      <alignment horizontal="center" vertical="center"/>
      <protection/>
    </xf>
    <xf numFmtId="166" fontId="54" fillId="0" borderId="11" xfId="44" applyNumberFormat="1" applyFont="1" applyBorder="1" applyAlignment="1">
      <alignment horizontal="center" vertical="center" shrinkToFit="1"/>
      <protection/>
    </xf>
    <xf numFmtId="173" fontId="36" fillId="0" borderId="19" xfId="44" applyFont="1" applyBorder="1" applyAlignment="1">
      <alignment wrapText="1"/>
      <protection/>
    </xf>
    <xf numFmtId="166" fontId="36" fillId="0" borderId="19" xfId="44" applyNumberFormat="1" applyFont="1" applyBorder="1" applyAlignment="1">
      <alignment horizontal="center" vertical="center"/>
      <protection/>
    </xf>
    <xf numFmtId="173" fontId="36" fillId="0" borderId="19" xfId="44" applyFont="1" applyBorder="1" applyAlignment="1">
      <alignment vertical="center" wrapText="1"/>
      <protection/>
    </xf>
    <xf numFmtId="0" fontId="36" fillId="0" borderId="12" xfId="45" applyNumberFormat="1" applyFont="1" applyBorder="1" applyAlignment="1">
      <alignment horizontal="center" vertical="center"/>
      <protection/>
    </xf>
    <xf numFmtId="173" fontId="36" fillId="0" borderId="21" xfId="44" applyBorder="1" applyAlignment="1">
      <alignment horizontal="center" vertical="center"/>
      <protection/>
    </xf>
    <xf numFmtId="173" fontId="54" fillId="0" borderId="11" xfId="44" applyFont="1" applyBorder="1" applyAlignment="1">
      <alignment horizontal="center" vertical="center" shrinkToFit="1"/>
      <protection/>
    </xf>
    <xf numFmtId="173" fontId="36" fillId="0" borderId="19" xfId="44" applyFont="1" applyBorder="1" applyAlignment="1">
      <alignment horizontal="left" vertical="top" wrapText="1"/>
      <protection/>
    </xf>
    <xf numFmtId="0" fontId="36" fillId="0" borderId="19" xfId="45" applyNumberFormat="1" applyFont="1" applyBorder="1" applyAlignment="1">
      <alignment vertical="center" wrapText="1"/>
      <protection/>
    </xf>
    <xf numFmtId="0" fontId="36" fillId="0" borderId="19" xfId="45" applyNumberFormat="1" applyFont="1" applyBorder="1" applyAlignment="1">
      <alignment horizontal="center" vertical="center" wrapText="1"/>
      <protection/>
    </xf>
    <xf numFmtId="4" fontId="36" fillId="0" borderId="19" xfId="45" applyNumberFormat="1" applyFont="1" applyBorder="1" applyAlignment="1">
      <alignment horizontal="center" vertical="center"/>
      <protection/>
    </xf>
    <xf numFmtId="167" fontId="36" fillId="0" borderId="19" xfId="45" applyNumberFormat="1" applyFont="1" applyBorder="1" applyAlignment="1">
      <alignment horizontal="center" vertical="center"/>
      <protection/>
    </xf>
    <xf numFmtId="9" fontId="36" fillId="0" borderId="19" xfId="45" applyNumberFormat="1" applyFont="1" applyBorder="1" applyAlignment="1">
      <alignment horizontal="center" vertical="center"/>
      <protection/>
    </xf>
    <xf numFmtId="0" fontId="36" fillId="0" borderId="19" xfId="45" applyNumberFormat="1" applyFont="1" applyBorder="1">
      <alignment/>
      <protection/>
    </xf>
    <xf numFmtId="0" fontId="36" fillId="0" borderId="19" xfId="45" applyNumberFormat="1" applyFont="1" applyBorder="1" applyAlignment="1">
      <alignment wrapText="1"/>
      <protection/>
    </xf>
    <xf numFmtId="0" fontId="36" fillId="0" borderId="19" xfId="45" applyNumberFormat="1" applyFont="1" applyBorder="1" applyAlignment="1">
      <alignment horizontal="center" vertical="center"/>
      <protection/>
    </xf>
    <xf numFmtId="173" fontId="44" fillId="0" borderId="19" xfId="44" applyFont="1" applyBorder="1" applyAlignment="1">
      <alignment vertical="top" wrapText="1"/>
      <protection/>
    </xf>
    <xf numFmtId="172" fontId="36" fillId="0" borderId="13" xfId="44" applyNumberFormat="1" applyBorder="1" applyAlignment="1">
      <alignment horizontal="center" vertical="center"/>
      <protection/>
    </xf>
    <xf numFmtId="172" fontId="36" fillId="0" borderId="20" xfId="44" applyNumberFormat="1" applyBorder="1" applyAlignment="1">
      <alignment horizontal="center" vertical="center"/>
      <protection/>
    </xf>
    <xf numFmtId="173" fontId="44" fillId="0" borderId="19" xfId="55" applyFont="1" applyBorder="1" applyAlignment="1" applyProtection="1">
      <alignment wrapText="1"/>
      <protection/>
    </xf>
    <xf numFmtId="173" fontId="58" fillId="0" borderId="19" xfId="44" applyFont="1" applyBorder="1" applyAlignment="1">
      <alignment horizontal="left" vertical="center" wrapText="1"/>
      <protection/>
    </xf>
    <xf numFmtId="173" fontId="36" fillId="0" borderId="19" xfId="45" applyFont="1" applyBorder="1" applyAlignment="1">
      <alignment horizontal="center" vertical="center" wrapText="1"/>
      <protection/>
    </xf>
    <xf numFmtId="169" fontId="36" fillId="0" borderId="19" xfId="45" applyNumberFormat="1" applyFont="1" applyBorder="1" applyAlignment="1">
      <alignment horizontal="center" vertical="center" wrapText="1"/>
      <protection/>
    </xf>
    <xf numFmtId="173" fontId="56" fillId="0" borderId="19" xfId="44" applyFont="1" applyBorder="1" applyAlignment="1">
      <alignment wrapText="1"/>
      <protection/>
    </xf>
    <xf numFmtId="173" fontId="44" fillId="0" borderId="19" xfId="55" applyFont="1" applyBorder="1" applyAlignment="1" applyProtection="1">
      <alignment horizontal="left" wrapText="1"/>
      <protection/>
    </xf>
    <xf numFmtId="173" fontId="56" fillId="0" borderId="19" xfId="44" applyFont="1" applyBorder="1" applyAlignment="1">
      <alignment horizontal="center" vertical="center"/>
      <protection/>
    </xf>
    <xf numFmtId="173" fontId="56" fillId="0" borderId="19" xfId="44" applyFont="1" applyBorder="1" applyAlignment="1">
      <alignment horizontal="left" wrapText="1"/>
      <protection/>
    </xf>
    <xf numFmtId="173" fontId="55" fillId="0" borderId="19" xfId="45" applyFont="1" applyBorder="1" applyAlignment="1">
      <alignment horizontal="left" wrapText="1"/>
      <protection/>
    </xf>
    <xf numFmtId="173" fontId="36" fillId="0" borderId="19" xfId="45" applyFont="1" applyBorder="1" applyAlignment="1">
      <alignment horizontal="left" wrapText="1"/>
      <protection/>
    </xf>
    <xf numFmtId="173" fontId="56" fillId="0" borderId="19" xfId="44" applyFont="1" applyBorder="1" applyAlignment="1">
      <alignment horizontal="left" vertical="center"/>
      <protection/>
    </xf>
    <xf numFmtId="173" fontId="56" fillId="0" borderId="19" xfId="44" applyFont="1" applyBorder="1" applyAlignment="1">
      <alignment horizontal="left" vertical="center" wrapText="1"/>
      <protection/>
    </xf>
    <xf numFmtId="173" fontId="36" fillId="0" borderId="19" xfId="45" applyFont="1" applyBorder="1" applyAlignment="1">
      <alignment wrapText="1"/>
      <protection/>
    </xf>
    <xf numFmtId="170" fontId="36" fillId="0" borderId="19" xfId="44" applyNumberFormat="1" applyBorder="1" applyAlignment="1">
      <alignment wrapText="1"/>
      <protection/>
    </xf>
    <xf numFmtId="170" fontId="36" fillId="0" borderId="21" xfId="44" applyNumberFormat="1" applyBorder="1" applyAlignment="1">
      <alignment horizontal="center" vertical="center"/>
      <protection/>
    </xf>
    <xf numFmtId="173" fontId="36" fillId="0" borderId="20" xfId="44" applyBorder="1" applyAlignment="1">
      <alignment horizontal="center" vertical="center" wrapText="1"/>
      <protection/>
    </xf>
    <xf numFmtId="49" fontId="36" fillId="0" borderId="19" xfId="44" applyNumberFormat="1" applyFont="1" applyBorder="1" applyAlignment="1">
      <alignment wrapText="1"/>
      <protection/>
    </xf>
    <xf numFmtId="173" fontId="36" fillId="0" borderId="13" xfId="44" applyBorder="1" applyAlignment="1">
      <alignment horizontal="center" vertical="center"/>
      <protection/>
    </xf>
    <xf numFmtId="173" fontId="31" fillId="0" borderId="13" xfId="45" applyFont="1" applyBorder="1" applyAlignment="1">
      <alignment horizontal="center" vertical="center"/>
      <protection/>
    </xf>
    <xf numFmtId="173" fontId="31" fillId="0" borderId="22" xfId="45" applyFont="1" applyBorder="1" applyAlignment="1">
      <alignment horizontal="center" vertical="center" wrapText="1"/>
      <protection/>
    </xf>
    <xf numFmtId="173" fontId="36" fillId="0" borderId="20" xfId="44" applyBorder="1" applyAlignment="1">
      <alignment horizontal="center" vertical="center"/>
      <protection/>
    </xf>
    <xf numFmtId="164" fontId="36" fillId="0" borderId="11" xfId="44" applyNumberFormat="1" applyBorder="1" applyAlignment="1">
      <alignment horizontal="center" vertical="center" shrinkToFit="1"/>
      <protection/>
    </xf>
    <xf numFmtId="173" fontId="44" fillId="0" borderId="19" xfId="55" applyFont="1" applyBorder="1" applyAlignment="1" applyProtection="1">
      <alignment vertical="center" wrapText="1"/>
      <protection/>
    </xf>
    <xf numFmtId="173" fontId="36" fillId="0" borderId="19" xfId="57" applyFont="1" applyBorder="1" applyAlignment="1">
      <alignment vertical="center" wrapText="1"/>
      <protection/>
    </xf>
    <xf numFmtId="173" fontId="44" fillId="0" borderId="19" xfId="55" applyFont="1" applyBorder="1" applyAlignment="1" applyProtection="1">
      <alignment horizontal="left" vertical="center" wrapText="1"/>
      <protection/>
    </xf>
    <xf numFmtId="173" fontId="56" fillId="0" borderId="19" xfId="44" applyFont="1" applyBorder="1" applyAlignment="1">
      <alignment vertical="center" wrapText="1"/>
      <protection/>
    </xf>
    <xf numFmtId="173" fontId="59" fillId="0" borderId="19" xfId="45" applyFont="1" applyBorder="1" applyAlignment="1">
      <alignment vertical="center" wrapText="1"/>
      <protection/>
    </xf>
    <xf numFmtId="173" fontId="59" fillId="0" borderId="19" xfId="45" applyFont="1" applyBorder="1" applyAlignment="1">
      <alignment wrapText="1"/>
      <protection/>
    </xf>
    <xf numFmtId="173" fontId="36" fillId="0" borderId="10" xfId="44" applyFill="1" applyBorder="1">
      <alignment/>
      <protection/>
    </xf>
    <xf numFmtId="173" fontId="36" fillId="0" borderId="10" xfId="44" applyFill="1" applyBorder="1" applyAlignment="1">
      <alignment horizontal="center" vertical="center"/>
      <protection/>
    </xf>
    <xf numFmtId="170" fontId="36" fillId="0" borderId="10" xfId="44" applyNumberFormat="1" applyFill="1" applyBorder="1" applyAlignment="1">
      <alignment horizontal="center" vertical="center"/>
      <protection/>
    </xf>
    <xf numFmtId="173" fontId="36" fillId="0" borderId="12" xfId="44" applyFont="1" applyBorder="1" applyAlignment="1">
      <alignment horizontal="center" vertical="center" wrapText="1"/>
      <protection/>
    </xf>
    <xf numFmtId="173" fontId="60" fillId="0" borderId="0" xfId="44" applyFont="1" applyFill="1" applyBorder="1" applyAlignment="1">
      <alignment horizontal="right"/>
      <protection/>
    </xf>
    <xf numFmtId="173" fontId="60" fillId="0" borderId="0" xfId="44" applyFont="1" applyFill="1" applyBorder="1" applyAlignment="1">
      <alignment horizontal="center"/>
      <protection/>
    </xf>
    <xf numFmtId="173" fontId="36" fillId="0" borderId="0" xfId="44" applyFill="1" applyBorder="1" applyAlignment="1">
      <alignment horizontal="left" vertical="center" wrapText="1"/>
      <protection/>
    </xf>
    <xf numFmtId="164" fontId="54" fillId="0" borderId="10" xfId="44" applyNumberFormat="1" applyFont="1" applyFill="1" applyBorder="1" applyAlignment="1">
      <alignment horizontal="center" vertical="center" wrapText="1" shrinkToFit="1"/>
      <protection/>
    </xf>
    <xf numFmtId="173" fontId="54" fillId="0" borderId="14" xfId="44" applyFont="1" applyFill="1" applyBorder="1" applyAlignment="1">
      <alignment horizontal="center" vertical="center" wrapText="1"/>
      <protection/>
    </xf>
    <xf numFmtId="173" fontId="54" fillId="0" borderId="10" xfId="44" applyFont="1" applyFill="1" applyBorder="1" applyAlignment="1">
      <alignment horizontal="center" vertical="center"/>
      <protection/>
    </xf>
    <xf numFmtId="173" fontId="54" fillId="0" borderId="10" xfId="45" applyFont="1" applyFill="1" applyBorder="1" applyAlignment="1">
      <alignment horizontal="center" vertical="center" wrapText="1"/>
      <protection/>
    </xf>
    <xf numFmtId="173" fontId="54" fillId="0" borderId="10" xfId="44" applyFont="1" applyFill="1" applyBorder="1" applyAlignment="1">
      <alignment horizontal="center" vertical="center" wrapText="1"/>
      <protection/>
    </xf>
    <xf numFmtId="164" fontId="54" fillId="0" borderId="11" xfId="44" applyNumberFormat="1" applyFont="1" applyFill="1" applyBorder="1" applyAlignment="1">
      <alignment horizontal="center" vertical="center" wrapText="1" shrinkToFit="1"/>
      <protection/>
    </xf>
    <xf numFmtId="164" fontId="54" fillId="0" borderId="19" xfId="44" applyNumberFormat="1" applyFont="1" applyFill="1" applyBorder="1" applyAlignment="1">
      <alignment horizontal="center" vertical="center" shrinkToFit="1"/>
      <protection/>
    </xf>
  </cellXfs>
  <cellStyles count="56">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Excel Built-in Normal 1" xfId="45"/>
    <cellStyle name="Heading" xfId="46"/>
    <cellStyle name="Heading1" xfId="47"/>
    <cellStyle name="Komórka połączona" xfId="48"/>
    <cellStyle name="Komórka zaznaczona" xfId="49"/>
    <cellStyle name="Nagłówek 1" xfId="50"/>
    <cellStyle name="Nagłówek 2" xfId="51"/>
    <cellStyle name="Nagłówek 3" xfId="52"/>
    <cellStyle name="Nagłówek 4" xfId="53"/>
    <cellStyle name="Neutralny" xfId="54"/>
    <cellStyle name="Normalny 2" xfId="55"/>
    <cellStyle name="Normalny 2 2" xfId="56"/>
    <cellStyle name="Normalny_Arkusz1" xfId="57"/>
    <cellStyle name="Obliczenia" xfId="58"/>
    <cellStyle name="Percent" xfId="59"/>
    <cellStyle name="Result" xfId="60"/>
    <cellStyle name="Result2" xfId="61"/>
    <cellStyle name="Suma" xfId="62"/>
    <cellStyle name="Tekst objaśnienia" xfId="63"/>
    <cellStyle name="Tekst ostrzeżenia" xfId="64"/>
    <cellStyle name="Tytuł" xfId="65"/>
    <cellStyle name="Uwaga" xfId="66"/>
    <cellStyle name="Currency" xfId="67"/>
    <cellStyle name="Currency [0]" xfId="68"/>
    <cellStyle name="Zły"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2" sqref="A2:J2"/>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0</v>
      </c>
      <c r="B1" s="163"/>
      <c r="C1" s="163"/>
      <c r="D1" s="163"/>
      <c r="E1" s="163"/>
      <c r="F1" s="163"/>
      <c r="G1" s="163"/>
      <c r="H1" s="163"/>
      <c r="I1" s="163"/>
      <c r="J1" s="163"/>
    </row>
    <row r="2" spans="1:10" ht="13.5">
      <c r="A2" s="163" t="s">
        <v>430</v>
      </c>
      <c r="B2" s="163"/>
      <c r="C2" s="163"/>
      <c r="D2" s="163"/>
      <c r="E2" s="163"/>
      <c r="F2" s="163"/>
      <c r="G2" s="163"/>
      <c r="H2" s="163"/>
      <c r="I2" s="163"/>
      <c r="J2" s="163"/>
    </row>
    <row r="3" spans="1:10" ht="13.5">
      <c r="A3" s="164" t="s">
        <v>1</v>
      </c>
      <c r="B3" s="164"/>
      <c r="C3" s="164"/>
      <c r="D3" s="164"/>
      <c r="E3" s="164"/>
      <c r="F3" s="164"/>
      <c r="G3" s="164"/>
      <c r="H3" s="164"/>
      <c r="I3" s="164"/>
      <c r="J3" s="164"/>
    </row>
    <row r="4" spans="1:10" ht="408.75" customHeight="1">
      <c r="A4" s="165" t="s">
        <v>429</v>
      </c>
      <c r="B4" s="165"/>
      <c r="C4" s="165"/>
      <c r="D4" s="165"/>
      <c r="E4" s="165"/>
      <c r="F4" s="165"/>
      <c r="G4" s="165"/>
      <c r="H4" s="165"/>
      <c r="I4" s="165"/>
      <c r="J4" s="165"/>
    </row>
    <row r="5" ht="21.75" customHeight="1"/>
    <row r="6" spans="1:10" ht="79.5">
      <c r="A6" s="2" t="s">
        <v>2</v>
      </c>
      <c r="B6" s="2" t="s">
        <v>3</v>
      </c>
      <c r="C6" s="2" t="s">
        <v>4</v>
      </c>
      <c r="D6" s="2" t="s">
        <v>5</v>
      </c>
      <c r="E6" s="2" t="s">
        <v>6</v>
      </c>
      <c r="F6" s="2" t="s">
        <v>7</v>
      </c>
      <c r="G6" s="2" t="s">
        <v>44</v>
      </c>
      <c r="H6" s="2" t="s">
        <v>8</v>
      </c>
      <c r="I6" s="2" t="s">
        <v>9</v>
      </c>
      <c r="J6" s="2" t="s">
        <v>379</v>
      </c>
    </row>
    <row r="7" spans="1:10" ht="12.75">
      <c r="A7" s="3">
        <v>1</v>
      </c>
      <c r="B7" s="3">
        <v>2</v>
      </c>
      <c r="C7" s="3">
        <v>3</v>
      </c>
      <c r="D7" s="3">
        <v>4</v>
      </c>
      <c r="E7" s="3">
        <v>5</v>
      </c>
      <c r="F7" s="3" t="s">
        <v>10</v>
      </c>
      <c r="G7" s="3">
        <v>7</v>
      </c>
      <c r="H7" s="3" t="s">
        <v>11</v>
      </c>
      <c r="I7" s="3" t="s">
        <v>12</v>
      </c>
      <c r="J7" s="3">
        <v>10</v>
      </c>
    </row>
    <row r="8" spans="1:10" ht="107.25" customHeight="1">
      <c r="A8" s="166" t="s">
        <v>13</v>
      </c>
      <c r="B8" s="166"/>
      <c r="C8" s="166"/>
      <c r="D8" s="166"/>
      <c r="E8" s="166"/>
      <c r="F8" s="166"/>
      <c r="G8" s="166"/>
      <c r="H8" s="166"/>
      <c r="I8" s="166"/>
      <c r="J8" s="166"/>
    </row>
    <row r="9" spans="1:10" ht="12.75">
      <c r="A9" s="4">
        <v>1</v>
      </c>
      <c r="B9" s="5" t="s">
        <v>14</v>
      </c>
      <c r="C9" s="6" t="s">
        <v>15</v>
      </c>
      <c r="D9" s="6">
        <v>100</v>
      </c>
      <c r="E9" s="7"/>
      <c r="F9" s="8">
        <f aca="true" t="shared" si="0" ref="F9:F16">ROUND(E9*D9,2)</f>
        <v>0</v>
      </c>
      <c r="G9" s="9"/>
      <c r="H9" s="8">
        <f aca="true" t="shared" si="1" ref="H9:H16">ROUND(I9/D9,2)</f>
        <v>0</v>
      </c>
      <c r="I9" s="8">
        <f aca="true" t="shared" si="2" ref="I9:I16">ROUND(F9+(F9*G9),2)</f>
        <v>0</v>
      </c>
      <c r="J9" s="10"/>
    </row>
    <row r="10" spans="1:10" ht="12.75">
      <c r="A10" s="4">
        <v>2</v>
      </c>
      <c r="B10" s="5" t="s">
        <v>16</v>
      </c>
      <c r="C10" s="6" t="s">
        <v>15</v>
      </c>
      <c r="D10" s="6">
        <v>300</v>
      </c>
      <c r="E10" s="7"/>
      <c r="F10" s="8">
        <f t="shared" si="0"/>
        <v>0</v>
      </c>
      <c r="G10" s="9"/>
      <c r="H10" s="8">
        <f t="shared" si="1"/>
        <v>0</v>
      </c>
      <c r="I10" s="8">
        <f t="shared" si="2"/>
        <v>0</v>
      </c>
      <c r="J10" s="10"/>
    </row>
    <row r="11" spans="1:10" ht="12.75">
      <c r="A11" s="4">
        <v>3</v>
      </c>
      <c r="B11" s="5" t="s">
        <v>17</v>
      </c>
      <c r="C11" s="6" t="s">
        <v>15</v>
      </c>
      <c r="D11" s="6">
        <v>300</v>
      </c>
      <c r="E11" s="7"/>
      <c r="F11" s="8">
        <f t="shared" si="0"/>
        <v>0</v>
      </c>
      <c r="G11" s="9"/>
      <c r="H11" s="8">
        <f t="shared" si="1"/>
        <v>0</v>
      </c>
      <c r="I11" s="8">
        <f t="shared" si="2"/>
        <v>0</v>
      </c>
      <c r="J11" s="10"/>
    </row>
    <row r="12" spans="1:10" ht="12.75">
      <c r="A12" s="4">
        <v>4</v>
      </c>
      <c r="B12" s="5" t="s">
        <v>18</v>
      </c>
      <c r="C12" s="6" t="s">
        <v>15</v>
      </c>
      <c r="D12" s="6">
        <v>300</v>
      </c>
      <c r="E12" s="7"/>
      <c r="F12" s="8">
        <f t="shared" si="0"/>
        <v>0</v>
      </c>
      <c r="G12" s="9"/>
      <c r="H12" s="8">
        <f t="shared" si="1"/>
        <v>0</v>
      </c>
      <c r="I12" s="8">
        <f t="shared" si="2"/>
        <v>0</v>
      </c>
      <c r="J12" s="10"/>
    </row>
    <row r="13" spans="1:10" ht="57" customHeight="1">
      <c r="A13" s="4">
        <v>5</v>
      </c>
      <c r="B13" s="5" t="s">
        <v>19</v>
      </c>
      <c r="C13" s="6" t="s">
        <v>20</v>
      </c>
      <c r="D13" s="6">
        <v>400</v>
      </c>
      <c r="E13" s="7"/>
      <c r="F13" s="8">
        <f t="shared" si="0"/>
        <v>0</v>
      </c>
      <c r="G13" s="9"/>
      <c r="H13" s="8">
        <f t="shared" si="1"/>
        <v>0</v>
      </c>
      <c r="I13" s="8">
        <f t="shared" si="2"/>
        <v>0</v>
      </c>
      <c r="J13" s="10"/>
    </row>
    <row r="14" spans="1:10" ht="71.25" customHeight="1">
      <c r="A14" s="4">
        <v>6</v>
      </c>
      <c r="B14" s="5" t="s">
        <v>21</v>
      </c>
      <c r="C14" s="6" t="s">
        <v>20</v>
      </c>
      <c r="D14" s="6">
        <v>100</v>
      </c>
      <c r="E14" s="7"/>
      <c r="F14" s="8">
        <f t="shared" si="0"/>
        <v>0</v>
      </c>
      <c r="G14" s="9"/>
      <c r="H14" s="8">
        <f t="shared" si="1"/>
        <v>0</v>
      </c>
      <c r="I14" s="8">
        <f t="shared" si="2"/>
        <v>0</v>
      </c>
      <c r="J14" s="10"/>
    </row>
    <row r="15" spans="1:10" ht="54.75" customHeight="1">
      <c r="A15" s="4">
        <v>7</v>
      </c>
      <c r="B15" s="11" t="s">
        <v>22</v>
      </c>
      <c r="C15" s="6" t="s">
        <v>20</v>
      </c>
      <c r="D15" s="6">
        <v>1000</v>
      </c>
      <c r="E15" s="7"/>
      <c r="F15" s="8">
        <f t="shared" si="0"/>
        <v>0</v>
      </c>
      <c r="G15" s="9"/>
      <c r="H15" s="8">
        <f t="shared" si="1"/>
        <v>0</v>
      </c>
      <c r="I15" s="8">
        <f t="shared" si="2"/>
        <v>0</v>
      </c>
      <c r="J15" s="10"/>
    </row>
    <row r="16" spans="1:10" ht="53.25" customHeight="1">
      <c r="A16" s="12">
        <v>8</v>
      </c>
      <c r="B16" s="13" t="s">
        <v>23</v>
      </c>
      <c r="C16" s="14" t="s">
        <v>20</v>
      </c>
      <c r="D16" s="6">
        <v>100</v>
      </c>
      <c r="E16" s="7"/>
      <c r="F16" s="8">
        <f t="shared" si="0"/>
        <v>0</v>
      </c>
      <c r="G16" s="9"/>
      <c r="H16" s="8">
        <f t="shared" si="1"/>
        <v>0</v>
      </c>
      <c r="I16" s="8">
        <f t="shared" si="2"/>
        <v>0</v>
      </c>
      <c r="J16" s="10"/>
    </row>
    <row r="17" spans="1:10" ht="78" customHeight="1">
      <c r="A17" s="167" t="s">
        <v>24</v>
      </c>
      <c r="B17" s="167"/>
      <c r="C17" s="167"/>
      <c r="D17" s="167"/>
      <c r="E17" s="167"/>
      <c r="F17" s="167"/>
      <c r="G17" s="167"/>
      <c r="H17" s="167"/>
      <c r="I17" s="167"/>
      <c r="J17" s="167"/>
    </row>
    <row r="18" spans="1:10" ht="52.5">
      <c r="A18" s="4">
        <v>9</v>
      </c>
      <c r="B18" s="5" t="s">
        <v>25</v>
      </c>
      <c r="C18" s="6" t="s">
        <v>20</v>
      </c>
      <c r="D18" s="6">
        <v>200</v>
      </c>
      <c r="E18" s="7"/>
      <c r="F18" s="8">
        <f aca="true" t="shared" si="3" ref="F18:F33">ROUND(E18*D18,2)</f>
        <v>0</v>
      </c>
      <c r="G18" s="9"/>
      <c r="H18" s="8">
        <f aca="true" t="shared" si="4" ref="H18:H33">ROUND(I18/D18,2)</f>
        <v>0</v>
      </c>
      <c r="I18" s="8">
        <f aca="true" t="shared" si="5" ref="I18:I33">ROUND(F18+(F18*G18),2)</f>
        <v>0</v>
      </c>
      <c r="J18" s="10"/>
    </row>
    <row r="19" spans="1:10" ht="52.5">
      <c r="A19" s="4">
        <v>10</v>
      </c>
      <c r="B19" s="5" t="s">
        <v>26</v>
      </c>
      <c r="C19" s="6" t="s">
        <v>20</v>
      </c>
      <c r="D19" s="6">
        <v>600</v>
      </c>
      <c r="E19" s="7"/>
      <c r="F19" s="8">
        <f t="shared" si="3"/>
        <v>0</v>
      </c>
      <c r="G19" s="9"/>
      <c r="H19" s="8">
        <f t="shared" si="4"/>
        <v>0</v>
      </c>
      <c r="I19" s="8">
        <f t="shared" si="5"/>
        <v>0</v>
      </c>
      <c r="J19" s="10"/>
    </row>
    <row r="20" spans="1:10" ht="12.75">
      <c r="A20" s="4">
        <v>11</v>
      </c>
      <c r="B20" s="5" t="s">
        <v>27</v>
      </c>
      <c r="C20" s="6" t="s">
        <v>20</v>
      </c>
      <c r="D20" s="6">
        <v>600</v>
      </c>
      <c r="E20" s="7"/>
      <c r="F20" s="8">
        <f t="shared" si="3"/>
        <v>0</v>
      </c>
      <c r="G20" s="9"/>
      <c r="H20" s="8">
        <f t="shared" si="4"/>
        <v>0</v>
      </c>
      <c r="I20" s="8">
        <f t="shared" si="5"/>
        <v>0</v>
      </c>
      <c r="J20" s="10"/>
    </row>
    <row r="21" spans="1:10" ht="57" customHeight="1">
      <c r="A21" s="4">
        <v>12</v>
      </c>
      <c r="B21" s="5" t="s">
        <v>28</v>
      </c>
      <c r="C21" s="6" t="s">
        <v>20</v>
      </c>
      <c r="D21" s="6">
        <v>200</v>
      </c>
      <c r="E21" s="7"/>
      <c r="F21" s="8">
        <f t="shared" si="3"/>
        <v>0</v>
      </c>
      <c r="G21" s="9"/>
      <c r="H21" s="8">
        <f t="shared" si="4"/>
        <v>0</v>
      </c>
      <c r="I21" s="8">
        <f t="shared" si="5"/>
        <v>0</v>
      </c>
      <c r="J21" s="6"/>
    </row>
    <row r="22" spans="1:10" ht="12.75">
      <c r="A22" s="4">
        <f aca="true" t="shared" si="6" ref="A22:A33">A21+1</f>
        <v>13</v>
      </c>
      <c r="B22" s="5" t="s">
        <v>29</v>
      </c>
      <c r="C22" s="6" t="s">
        <v>15</v>
      </c>
      <c r="D22" s="6">
        <v>20</v>
      </c>
      <c r="E22" s="7"/>
      <c r="F22" s="8">
        <f t="shared" si="3"/>
        <v>0</v>
      </c>
      <c r="G22" s="9"/>
      <c r="H22" s="8">
        <f t="shared" si="4"/>
        <v>0</v>
      </c>
      <c r="I22" s="8">
        <f t="shared" si="5"/>
        <v>0</v>
      </c>
      <c r="J22" s="10"/>
    </row>
    <row r="23" spans="1:10" ht="12.75">
      <c r="A23" s="4">
        <f t="shared" si="6"/>
        <v>14</v>
      </c>
      <c r="B23" s="5" t="s">
        <v>30</v>
      </c>
      <c r="C23" s="6" t="s">
        <v>15</v>
      </c>
      <c r="D23" s="6">
        <v>30</v>
      </c>
      <c r="E23" s="7"/>
      <c r="F23" s="8">
        <f t="shared" si="3"/>
        <v>0</v>
      </c>
      <c r="G23" s="9"/>
      <c r="H23" s="8">
        <f t="shared" si="4"/>
        <v>0</v>
      </c>
      <c r="I23" s="8">
        <f t="shared" si="5"/>
        <v>0</v>
      </c>
      <c r="J23" s="10"/>
    </row>
    <row r="24" spans="1:10" ht="12.75">
      <c r="A24" s="4">
        <f t="shared" si="6"/>
        <v>15</v>
      </c>
      <c r="B24" s="5" t="s">
        <v>31</v>
      </c>
      <c r="C24" s="6" t="s">
        <v>15</v>
      </c>
      <c r="D24" s="6">
        <v>50</v>
      </c>
      <c r="E24" s="7"/>
      <c r="F24" s="8">
        <f t="shared" si="3"/>
        <v>0</v>
      </c>
      <c r="G24" s="9"/>
      <c r="H24" s="8">
        <f t="shared" si="4"/>
        <v>0</v>
      </c>
      <c r="I24" s="8">
        <f t="shared" si="5"/>
        <v>0</v>
      </c>
      <c r="J24" s="10"/>
    </row>
    <row r="25" spans="1:10" ht="12.75">
      <c r="A25" s="4">
        <f t="shared" si="6"/>
        <v>16</v>
      </c>
      <c r="B25" s="5" t="s">
        <v>32</v>
      </c>
      <c r="C25" s="6" t="s">
        <v>15</v>
      </c>
      <c r="D25" s="6">
        <v>200</v>
      </c>
      <c r="E25" s="7"/>
      <c r="F25" s="8">
        <f t="shared" si="3"/>
        <v>0</v>
      </c>
      <c r="G25" s="9"/>
      <c r="H25" s="8">
        <f t="shared" si="4"/>
        <v>0</v>
      </c>
      <c r="I25" s="8">
        <f t="shared" si="5"/>
        <v>0</v>
      </c>
      <c r="J25" s="10"/>
    </row>
    <row r="26" spans="1:10" ht="12.75">
      <c r="A26" s="4">
        <f t="shared" si="6"/>
        <v>17</v>
      </c>
      <c r="B26" s="5" t="s">
        <v>33</v>
      </c>
      <c r="C26" s="6" t="s">
        <v>15</v>
      </c>
      <c r="D26" s="6">
        <v>100</v>
      </c>
      <c r="E26" s="7"/>
      <c r="F26" s="8">
        <f t="shared" si="3"/>
        <v>0</v>
      </c>
      <c r="G26" s="9"/>
      <c r="H26" s="8">
        <f t="shared" si="4"/>
        <v>0</v>
      </c>
      <c r="I26" s="8">
        <f t="shared" si="5"/>
        <v>0</v>
      </c>
      <c r="J26" s="10"/>
    </row>
    <row r="27" spans="1:10" ht="12.75">
      <c r="A27" s="4">
        <f t="shared" si="6"/>
        <v>18</v>
      </c>
      <c r="B27" s="5" t="s">
        <v>34</v>
      </c>
      <c r="C27" s="6" t="s">
        <v>15</v>
      </c>
      <c r="D27" s="6">
        <v>20</v>
      </c>
      <c r="E27" s="7"/>
      <c r="F27" s="8">
        <f t="shared" si="3"/>
        <v>0</v>
      </c>
      <c r="G27" s="9"/>
      <c r="H27" s="8">
        <f t="shared" si="4"/>
        <v>0</v>
      </c>
      <c r="I27" s="8">
        <f t="shared" si="5"/>
        <v>0</v>
      </c>
      <c r="J27" s="10"/>
    </row>
    <row r="28" spans="1:10" ht="12.75">
      <c r="A28" s="4">
        <f t="shared" si="6"/>
        <v>19</v>
      </c>
      <c r="B28" s="5" t="s">
        <v>35</v>
      </c>
      <c r="C28" s="6" t="s">
        <v>15</v>
      </c>
      <c r="D28" s="6">
        <v>200</v>
      </c>
      <c r="E28" s="7"/>
      <c r="F28" s="8">
        <f t="shared" si="3"/>
        <v>0</v>
      </c>
      <c r="G28" s="9"/>
      <c r="H28" s="8">
        <f t="shared" si="4"/>
        <v>0</v>
      </c>
      <c r="I28" s="8">
        <f t="shared" si="5"/>
        <v>0</v>
      </c>
      <c r="J28" s="10"/>
    </row>
    <row r="29" spans="1:10" ht="12.75">
      <c r="A29" s="4">
        <f t="shared" si="6"/>
        <v>20</v>
      </c>
      <c r="B29" s="5" t="s">
        <v>36</v>
      </c>
      <c r="C29" s="6" t="s">
        <v>15</v>
      </c>
      <c r="D29" s="6">
        <v>250</v>
      </c>
      <c r="E29" s="7"/>
      <c r="F29" s="8">
        <f t="shared" si="3"/>
        <v>0</v>
      </c>
      <c r="G29" s="9"/>
      <c r="H29" s="8">
        <f t="shared" si="4"/>
        <v>0</v>
      </c>
      <c r="I29" s="8">
        <f t="shared" si="5"/>
        <v>0</v>
      </c>
      <c r="J29" s="10"/>
    </row>
    <row r="30" spans="1:10" ht="12.75">
      <c r="A30" s="4">
        <f t="shared" si="6"/>
        <v>21</v>
      </c>
      <c r="B30" s="5" t="s">
        <v>37</v>
      </c>
      <c r="C30" s="6" t="s">
        <v>15</v>
      </c>
      <c r="D30" s="6">
        <v>250</v>
      </c>
      <c r="E30" s="7"/>
      <c r="F30" s="8">
        <f t="shared" si="3"/>
        <v>0</v>
      </c>
      <c r="G30" s="9"/>
      <c r="H30" s="8">
        <f t="shared" si="4"/>
        <v>0</v>
      </c>
      <c r="I30" s="8">
        <f t="shared" si="5"/>
        <v>0</v>
      </c>
      <c r="J30" s="10"/>
    </row>
    <row r="31" spans="1:10" ht="26.25">
      <c r="A31" s="4">
        <f t="shared" si="6"/>
        <v>22</v>
      </c>
      <c r="B31" s="5" t="s">
        <v>38</v>
      </c>
      <c r="C31" s="6" t="s">
        <v>20</v>
      </c>
      <c r="D31" s="6">
        <v>100</v>
      </c>
      <c r="E31" s="7"/>
      <c r="F31" s="8">
        <f t="shared" si="3"/>
        <v>0</v>
      </c>
      <c r="G31" s="9"/>
      <c r="H31" s="8">
        <f t="shared" si="4"/>
        <v>0</v>
      </c>
      <c r="I31" s="8">
        <f t="shared" si="5"/>
        <v>0</v>
      </c>
      <c r="J31" s="10"/>
    </row>
    <row r="32" spans="1:10" ht="26.25">
      <c r="A32" s="4">
        <f t="shared" si="6"/>
        <v>23</v>
      </c>
      <c r="B32" s="5" t="s">
        <v>39</v>
      </c>
      <c r="C32" s="6" t="s">
        <v>20</v>
      </c>
      <c r="D32" s="6">
        <v>100</v>
      </c>
      <c r="E32" s="7"/>
      <c r="F32" s="8">
        <f t="shared" si="3"/>
        <v>0</v>
      </c>
      <c r="G32" s="9"/>
      <c r="H32" s="8">
        <f t="shared" si="4"/>
        <v>0</v>
      </c>
      <c r="I32" s="8">
        <f t="shared" si="5"/>
        <v>0</v>
      </c>
      <c r="J32" s="10"/>
    </row>
    <row r="33" spans="1:10" ht="12.75">
      <c r="A33" s="4">
        <f t="shared" si="6"/>
        <v>24</v>
      </c>
      <c r="B33" s="5" t="s">
        <v>40</v>
      </c>
      <c r="C33" s="6" t="s">
        <v>20</v>
      </c>
      <c r="D33" s="6">
        <v>40</v>
      </c>
      <c r="E33" s="7"/>
      <c r="F33" s="8">
        <f t="shared" si="3"/>
        <v>0</v>
      </c>
      <c r="G33" s="9"/>
      <c r="H33" s="8">
        <f t="shared" si="4"/>
        <v>0</v>
      </c>
      <c r="I33" s="8">
        <f t="shared" si="5"/>
        <v>0</v>
      </c>
      <c r="J33" s="10"/>
    </row>
    <row r="34" spans="2:10" ht="12.75">
      <c r="B34" s="15"/>
      <c r="E34" s="16" t="s">
        <v>41</v>
      </c>
      <c r="F34" s="17">
        <f>F9+F10+F11+F12+F13+F14+F15+F16+F18+F19+F20+F21+F22+F23+F24+F25+F26+F27+F28+F29+F30+F31+F32+F33</f>
        <v>0</v>
      </c>
      <c r="G34" s="18"/>
      <c r="H34" s="19"/>
      <c r="I34" s="20">
        <f>ROUND(F34+(F34*G33),2)</f>
        <v>0</v>
      </c>
      <c r="J34" s="21"/>
    </row>
    <row r="35" spans="2:10" ht="12.75">
      <c r="B35" s="15"/>
      <c r="I35" s="22"/>
      <c r="J35" s="23"/>
    </row>
    <row r="36" spans="2:9" ht="12.75">
      <c r="B36" s="15"/>
      <c r="I36" s="23"/>
    </row>
    <row r="37" spans="2:9" ht="12.75">
      <c r="B37" s="15"/>
      <c r="I37" s="23"/>
    </row>
    <row r="39" ht="12.75">
      <c r="I39" s="23"/>
    </row>
    <row r="40" ht="12.75">
      <c r="I40" s="23"/>
    </row>
  </sheetData>
  <sheetProtection/>
  <mergeCells count="6">
    <mergeCell ref="A1:J1"/>
    <mergeCell ref="A2:J2"/>
    <mergeCell ref="A3:J3"/>
    <mergeCell ref="A4:J4"/>
    <mergeCell ref="A8:J8"/>
    <mergeCell ref="A17:J17"/>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0.xml><?xml version="1.0" encoding="utf-8"?>
<worksheet xmlns="http://schemas.openxmlformats.org/spreadsheetml/2006/main" xmlns:r="http://schemas.openxmlformats.org/officeDocument/2006/relationships">
  <dimension ref="A1:J16"/>
  <sheetViews>
    <sheetView zoomScalePageLayoutView="0" workbookViewId="0" topLeftCell="A2">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875" style="25" customWidth="1"/>
    <col min="5" max="5" width="8.75390625" style="1" customWidth="1"/>
    <col min="6" max="6" width="11.75390625" style="1" customWidth="1"/>
    <col min="7" max="7" width="4.75390625" style="1" customWidth="1"/>
    <col min="8" max="8" width="13.375" style="1" customWidth="1"/>
    <col min="9" max="9" width="12.50390625" style="1" customWidth="1"/>
    <col min="10" max="10" width="17.25390625" style="1" customWidth="1"/>
    <col min="11" max="16384" width="10.75390625" style="1" customWidth="1"/>
  </cols>
  <sheetData>
    <row r="1" spans="1:10" ht="13.5">
      <c r="A1" s="163" t="s">
        <v>195</v>
      </c>
      <c r="B1" s="163"/>
      <c r="C1" s="163"/>
      <c r="D1" s="163"/>
      <c r="E1" s="163"/>
      <c r="F1" s="163"/>
      <c r="G1" s="163"/>
      <c r="H1" s="163"/>
      <c r="I1" s="163"/>
      <c r="J1" s="163"/>
    </row>
    <row r="2" spans="1:10" ht="13.5">
      <c r="A2" s="163" t="s">
        <v>410</v>
      </c>
      <c r="B2" s="163"/>
      <c r="C2" s="163"/>
      <c r="D2" s="163"/>
      <c r="E2" s="163"/>
      <c r="F2" s="163"/>
      <c r="G2" s="163"/>
      <c r="H2" s="163"/>
      <c r="I2" s="163"/>
      <c r="J2" s="163"/>
    </row>
    <row r="3" spans="1:10" ht="13.5">
      <c r="A3" s="164" t="s">
        <v>196</v>
      </c>
      <c r="B3" s="164"/>
      <c r="C3" s="164"/>
      <c r="D3" s="164"/>
      <c r="E3" s="164"/>
      <c r="F3" s="164"/>
      <c r="G3" s="164"/>
      <c r="H3" s="164"/>
      <c r="I3" s="164"/>
      <c r="J3" s="164"/>
    </row>
    <row r="4" spans="1:10" ht="408.75" customHeight="1">
      <c r="A4" s="165" t="s">
        <v>411</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53">
        <v>2</v>
      </c>
      <c r="C7" s="53">
        <v>3</v>
      </c>
      <c r="D7" s="53">
        <v>4</v>
      </c>
      <c r="E7" s="53">
        <v>5</v>
      </c>
      <c r="F7" s="53" t="s">
        <v>10</v>
      </c>
      <c r="G7" s="53">
        <v>7</v>
      </c>
      <c r="H7" s="53" t="s">
        <v>11</v>
      </c>
      <c r="I7" s="53" t="s">
        <v>12</v>
      </c>
      <c r="J7" s="53">
        <v>10</v>
      </c>
    </row>
    <row r="8" spans="1:10" ht="52.5">
      <c r="A8" s="12">
        <v>1</v>
      </c>
      <c r="B8" s="100" t="s">
        <v>197</v>
      </c>
      <c r="C8" s="94" t="s">
        <v>20</v>
      </c>
      <c r="D8" s="95">
        <v>12</v>
      </c>
      <c r="E8" s="96"/>
      <c r="F8" s="97">
        <f aca="true" t="shared" si="0" ref="F8:F14">ROUND(E8*D8,2)</f>
        <v>0</v>
      </c>
      <c r="G8" s="98"/>
      <c r="H8" s="97">
        <f aca="true" t="shared" si="1" ref="H8:H14">ROUND(I8/D8,2)</f>
        <v>0</v>
      </c>
      <c r="I8" s="97">
        <f>ROUND(F8+(F8*G8),2)</f>
        <v>0</v>
      </c>
      <c r="J8" s="101"/>
    </row>
    <row r="9" spans="1:10" ht="118.5">
      <c r="A9" s="12">
        <f>A8+1</f>
        <v>2</v>
      </c>
      <c r="B9" s="100" t="s">
        <v>198</v>
      </c>
      <c r="C9" s="94" t="s">
        <v>15</v>
      </c>
      <c r="D9" s="95">
        <v>1</v>
      </c>
      <c r="E9" s="96"/>
      <c r="F9" s="97">
        <f t="shared" si="0"/>
        <v>0</v>
      </c>
      <c r="G9" s="98"/>
      <c r="H9" s="97">
        <f t="shared" si="1"/>
        <v>0</v>
      </c>
      <c r="I9" s="97">
        <f>ROUND(F9+(F9*G9),2)</f>
        <v>0</v>
      </c>
      <c r="J9" s="101"/>
    </row>
    <row r="10" spans="1:10" ht="26.25" customHeight="1">
      <c r="A10" s="12">
        <f>A9+1</f>
        <v>3</v>
      </c>
      <c r="B10" s="100" t="s">
        <v>199</v>
      </c>
      <c r="C10" s="94" t="s">
        <v>20</v>
      </c>
      <c r="D10" s="95">
        <v>100</v>
      </c>
      <c r="E10" s="96"/>
      <c r="F10" s="97">
        <f t="shared" si="0"/>
        <v>0</v>
      </c>
      <c r="G10" s="98"/>
      <c r="H10" s="97">
        <f t="shared" si="1"/>
        <v>0</v>
      </c>
      <c r="I10" s="97">
        <f>ROUND(F10+(F10*G10),2)</f>
        <v>0</v>
      </c>
      <c r="J10" s="101"/>
    </row>
    <row r="11" spans="1:10" ht="186" customHeight="1">
      <c r="A11" s="12">
        <f>A10+1</f>
        <v>4</v>
      </c>
      <c r="B11" s="100" t="s">
        <v>200</v>
      </c>
      <c r="C11" s="94" t="s">
        <v>15</v>
      </c>
      <c r="D11" s="95">
        <v>1</v>
      </c>
      <c r="E11" s="96"/>
      <c r="F11" s="97">
        <f t="shared" si="0"/>
        <v>0</v>
      </c>
      <c r="G11" s="98"/>
      <c r="H11" s="97">
        <f t="shared" si="1"/>
        <v>0</v>
      </c>
      <c r="I11" s="97">
        <f>ROUND(F11+(F11*G11),2)</f>
        <v>0</v>
      </c>
      <c r="J11" s="101"/>
    </row>
    <row r="12" spans="1:10" ht="171" customHeight="1">
      <c r="A12" s="12">
        <f>A11+1</f>
        <v>5</v>
      </c>
      <c r="B12" s="100" t="s">
        <v>378</v>
      </c>
      <c r="C12" s="94" t="s">
        <v>20</v>
      </c>
      <c r="D12" s="95">
        <v>400</v>
      </c>
      <c r="E12" s="96"/>
      <c r="F12" s="97">
        <f t="shared" si="0"/>
        <v>0</v>
      </c>
      <c r="G12" s="98"/>
      <c r="H12" s="97">
        <f t="shared" si="1"/>
        <v>0</v>
      </c>
      <c r="I12" s="97">
        <f>ROUND(F12+(F12*G12),2)</f>
        <v>0</v>
      </c>
      <c r="J12" s="101"/>
    </row>
    <row r="13" spans="1:10" ht="173.25" customHeight="1">
      <c r="A13" s="12">
        <f>A12+1</f>
        <v>6</v>
      </c>
      <c r="B13" s="100" t="s">
        <v>201</v>
      </c>
      <c r="C13" s="94" t="s">
        <v>15</v>
      </c>
      <c r="D13" s="95">
        <v>1</v>
      </c>
      <c r="E13" s="96"/>
      <c r="F13" s="97">
        <f t="shared" si="0"/>
        <v>0</v>
      </c>
      <c r="G13" s="98"/>
      <c r="H13" s="97">
        <f>ROUND(I13/D13,2)</f>
        <v>0</v>
      </c>
      <c r="I13" s="97">
        <f>ROUND(F13+(F13*G13),2)</f>
        <v>0</v>
      </c>
      <c r="J13" s="101"/>
    </row>
    <row r="14" spans="1:10" ht="35.25" customHeight="1">
      <c r="A14" s="12">
        <v>7</v>
      </c>
      <c r="B14" s="100" t="s">
        <v>202</v>
      </c>
      <c r="C14" s="94" t="s">
        <v>15</v>
      </c>
      <c r="D14" s="95">
        <v>2</v>
      </c>
      <c r="E14" s="96"/>
      <c r="F14" s="97">
        <f t="shared" si="0"/>
        <v>0</v>
      </c>
      <c r="G14" s="98"/>
      <c r="H14" s="97">
        <f t="shared" si="1"/>
        <v>0</v>
      </c>
      <c r="I14" s="97">
        <f>ROUND(F14+(F14*G14),2)</f>
        <v>0</v>
      </c>
      <c r="J14" s="101"/>
    </row>
    <row r="15" spans="1:10" ht="110.25" customHeight="1">
      <c r="A15" s="12">
        <v>8</v>
      </c>
      <c r="B15" s="100" t="s">
        <v>203</v>
      </c>
      <c r="C15" s="94" t="s">
        <v>15</v>
      </c>
      <c r="D15" s="95">
        <v>4</v>
      </c>
      <c r="E15" s="96"/>
      <c r="F15" s="97">
        <f>ROUND(E15*D15,2)</f>
        <v>0</v>
      </c>
      <c r="G15" s="98"/>
      <c r="H15" s="97">
        <f>ROUND(I15/D15,2)</f>
        <v>0</v>
      </c>
      <c r="I15" s="97">
        <f>ROUND(F15+(F15*G15),2)</f>
        <v>0</v>
      </c>
      <c r="J15" s="101"/>
    </row>
    <row r="16" spans="5:9" ht="12.75">
      <c r="E16" s="38" t="s">
        <v>180</v>
      </c>
      <c r="F16" s="58">
        <f>SUM(F8:F15)</f>
        <v>0</v>
      </c>
      <c r="I16" s="66">
        <f>SUM(I8:I15)</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1.xml><?xml version="1.0" encoding="utf-8"?>
<worksheet xmlns="http://schemas.openxmlformats.org/spreadsheetml/2006/main" xmlns:r="http://schemas.openxmlformats.org/officeDocument/2006/relationships">
  <dimension ref="A1:J19"/>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87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204</v>
      </c>
      <c r="B1" s="163"/>
      <c r="C1" s="163"/>
      <c r="D1" s="163"/>
      <c r="E1" s="163"/>
      <c r="F1" s="163"/>
      <c r="G1" s="163"/>
      <c r="H1" s="163"/>
      <c r="I1" s="163"/>
      <c r="J1" s="163"/>
    </row>
    <row r="2" spans="1:10" ht="13.5">
      <c r="A2" s="163" t="s">
        <v>408</v>
      </c>
      <c r="B2" s="163"/>
      <c r="C2" s="163"/>
      <c r="D2" s="163"/>
      <c r="E2" s="163"/>
      <c r="F2" s="163"/>
      <c r="G2" s="163"/>
      <c r="H2" s="163"/>
      <c r="I2" s="163"/>
      <c r="J2" s="163"/>
    </row>
    <row r="3" spans="1:10" ht="13.5">
      <c r="A3" s="164" t="s">
        <v>205</v>
      </c>
      <c r="B3" s="164"/>
      <c r="C3" s="164"/>
      <c r="D3" s="164"/>
      <c r="E3" s="164"/>
      <c r="F3" s="164"/>
      <c r="G3" s="164"/>
      <c r="H3" s="164"/>
      <c r="I3" s="164"/>
      <c r="J3" s="164"/>
    </row>
    <row r="4" spans="1:10" ht="408.75" customHeight="1">
      <c r="A4" s="165" t="s">
        <v>409</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53">
        <v>1</v>
      </c>
      <c r="B7" s="53">
        <v>2</v>
      </c>
      <c r="C7" s="53">
        <v>3</v>
      </c>
      <c r="D7" s="53">
        <v>4</v>
      </c>
      <c r="E7" s="53">
        <v>5</v>
      </c>
      <c r="F7" s="53" t="s">
        <v>10</v>
      </c>
      <c r="G7" s="53">
        <v>7</v>
      </c>
      <c r="H7" s="53" t="s">
        <v>11</v>
      </c>
      <c r="I7" s="53" t="s">
        <v>12</v>
      </c>
      <c r="J7" s="53">
        <v>10</v>
      </c>
    </row>
    <row r="8" spans="1:10" ht="30" customHeight="1">
      <c r="A8" s="172" t="s">
        <v>206</v>
      </c>
      <c r="B8" s="172"/>
      <c r="C8" s="172"/>
      <c r="D8" s="172"/>
      <c r="E8" s="172"/>
      <c r="F8" s="172"/>
      <c r="G8" s="172"/>
      <c r="H8" s="172"/>
      <c r="I8" s="172"/>
      <c r="J8" s="172"/>
    </row>
    <row r="9" spans="1:10" ht="12.75">
      <c r="A9" s="102">
        <v>1</v>
      </c>
      <c r="B9" s="93" t="s">
        <v>207</v>
      </c>
      <c r="C9" s="94" t="s">
        <v>20</v>
      </c>
      <c r="D9" s="102">
        <v>140</v>
      </c>
      <c r="E9" s="103"/>
      <c r="F9" s="97">
        <f aca="true" t="shared" si="0" ref="F9:F18">ROUND(D9*E9,2)</f>
        <v>0</v>
      </c>
      <c r="G9" s="98"/>
      <c r="H9" s="97" t="e">
        <f aca="true" t="shared" si="1" ref="H9:H18">ROUND(I9/E9,2)</f>
        <v>#DIV/0!</v>
      </c>
      <c r="I9" s="97">
        <f aca="true" t="shared" si="2" ref="I9:I18">ROUND(F9+(F9*G9),2)</f>
        <v>0</v>
      </c>
      <c r="J9" s="99"/>
    </row>
    <row r="10" spans="1:10" ht="12.75">
      <c r="A10" s="102">
        <f aca="true" t="shared" si="3" ref="A10:A18">A9+1</f>
        <v>2</v>
      </c>
      <c r="B10" s="93" t="s">
        <v>208</v>
      </c>
      <c r="C10" s="94" t="s">
        <v>20</v>
      </c>
      <c r="D10" s="102">
        <v>8900</v>
      </c>
      <c r="E10" s="103"/>
      <c r="F10" s="97">
        <f t="shared" si="0"/>
        <v>0</v>
      </c>
      <c r="G10" s="98"/>
      <c r="H10" s="97" t="e">
        <f t="shared" si="1"/>
        <v>#DIV/0!</v>
      </c>
      <c r="I10" s="97">
        <f t="shared" si="2"/>
        <v>0</v>
      </c>
      <c r="J10" s="99"/>
    </row>
    <row r="11" spans="1:10" ht="12.75">
      <c r="A11" s="102">
        <f t="shared" si="3"/>
        <v>3</v>
      </c>
      <c r="B11" s="93" t="s">
        <v>209</v>
      </c>
      <c r="C11" s="94" t="s">
        <v>20</v>
      </c>
      <c r="D11" s="102">
        <v>2980</v>
      </c>
      <c r="E11" s="103"/>
      <c r="F11" s="97">
        <f t="shared" si="0"/>
        <v>0</v>
      </c>
      <c r="G11" s="98"/>
      <c r="H11" s="97" t="e">
        <f t="shared" si="1"/>
        <v>#DIV/0!</v>
      </c>
      <c r="I11" s="97">
        <f t="shared" si="2"/>
        <v>0</v>
      </c>
      <c r="J11" s="99"/>
    </row>
    <row r="12" spans="1:10" ht="12.75">
      <c r="A12" s="102">
        <f t="shared" si="3"/>
        <v>4</v>
      </c>
      <c r="B12" s="93" t="s">
        <v>210</v>
      </c>
      <c r="C12" s="94" t="s">
        <v>20</v>
      </c>
      <c r="D12" s="102">
        <v>1180</v>
      </c>
      <c r="E12" s="103"/>
      <c r="F12" s="97">
        <f t="shared" si="0"/>
        <v>0</v>
      </c>
      <c r="G12" s="98"/>
      <c r="H12" s="97" t="e">
        <f t="shared" si="1"/>
        <v>#DIV/0!</v>
      </c>
      <c r="I12" s="97">
        <f t="shared" si="2"/>
        <v>0</v>
      </c>
      <c r="J12" s="99"/>
    </row>
    <row r="13" spans="1:10" ht="12.75">
      <c r="A13" s="102">
        <f t="shared" si="3"/>
        <v>5</v>
      </c>
      <c r="B13" s="93" t="s">
        <v>211</v>
      </c>
      <c r="C13" s="94" t="s">
        <v>20</v>
      </c>
      <c r="D13" s="102">
        <v>960</v>
      </c>
      <c r="E13" s="103"/>
      <c r="F13" s="97">
        <f t="shared" si="0"/>
        <v>0</v>
      </c>
      <c r="G13" s="98"/>
      <c r="H13" s="97" t="e">
        <f t="shared" si="1"/>
        <v>#DIV/0!</v>
      </c>
      <c r="I13" s="97">
        <f t="shared" si="2"/>
        <v>0</v>
      </c>
      <c r="J13" s="99"/>
    </row>
    <row r="14" spans="1:10" ht="15" customHeight="1">
      <c r="A14" s="102">
        <f t="shared" si="3"/>
        <v>6</v>
      </c>
      <c r="B14" s="93" t="s">
        <v>212</v>
      </c>
      <c r="C14" s="94" t="s">
        <v>20</v>
      </c>
      <c r="D14" s="102">
        <v>720</v>
      </c>
      <c r="E14" s="103"/>
      <c r="F14" s="97">
        <f t="shared" si="0"/>
        <v>0</v>
      </c>
      <c r="G14" s="98"/>
      <c r="H14" s="97" t="e">
        <f t="shared" si="1"/>
        <v>#DIV/0!</v>
      </c>
      <c r="I14" s="97">
        <f t="shared" si="2"/>
        <v>0</v>
      </c>
      <c r="J14" s="99"/>
    </row>
    <row r="15" spans="1:10" ht="12.75">
      <c r="A15" s="102">
        <f t="shared" si="3"/>
        <v>7</v>
      </c>
      <c r="B15" s="93" t="s">
        <v>213</v>
      </c>
      <c r="C15" s="94" t="s">
        <v>20</v>
      </c>
      <c r="D15" s="102">
        <v>560</v>
      </c>
      <c r="E15" s="103"/>
      <c r="F15" s="97">
        <f t="shared" si="0"/>
        <v>0</v>
      </c>
      <c r="G15" s="98"/>
      <c r="H15" s="97" t="e">
        <f t="shared" si="1"/>
        <v>#DIV/0!</v>
      </c>
      <c r="I15" s="97">
        <f t="shared" si="2"/>
        <v>0</v>
      </c>
      <c r="J15" s="99"/>
    </row>
    <row r="16" spans="1:10" ht="12.75">
      <c r="A16" s="102">
        <f t="shared" si="3"/>
        <v>8</v>
      </c>
      <c r="B16" s="93" t="s">
        <v>214</v>
      </c>
      <c r="C16" s="94" t="s">
        <v>20</v>
      </c>
      <c r="D16" s="102">
        <v>110</v>
      </c>
      <c r="E16" s="103"/>
      <c r="F16" s="97">
        <f t="shared" si="0"/>
        <v>0</v>
      </c>
      <c r="G16" s="98"/>
      <c r="H16" s="97" t="e">
        <f t="shared" si="1"/>
        <v>#DIV/0!</v>
      </c>
      <c r="I16" s="97">
        <f t="shared" si="2"/>
        <v>0</v>
      </c>
      <c r="J16" s="99"/>
    </row>
    <row r="17" spans="1:10" ht="12.75">
      <c r="A17" s="102">
        <f t="shared" si="3"/>
        <v>9</v>
      </c>
      <c r="B17" s="93" t="s">
        <v>215</v>
      </c>
      <c r="C17" s="94" t="s">
        <v>20</v>
      </c>
      <c r="D17" s="102">
        <v>100</v>
      </c>
      <c r="E17" s="103"/>
      <c r="F17" s="97">
        <f t="shared" si="0"/>
        <v>0</v>
      </c>
      <c r="G17" s="98"/>
      <c r="H17" s="97" t="e">
        <f t="shared" si="1"/>
        <v>#DIV/0!</v>
      </c>
      <c r="I17" s="97">
        <f t="shared" si="2"/>
        <v>0</v>
      </c>
      <c r="J17" s="99"/>
    </row>
    <row r="18" spans="1:10" ht="12.75">
      <c r="A18" s="102">
        <f t="shared" si="3"/>
        <v>10</v>
      </c>
      <c r="B18" s="93" t="s">
        <v>216</v>
      </c>
      <c r="C18" s="94" t="s">
        <v>20</v>
      </c>
      <c r="D18" s="102">
        <v>50</v>
      </c>
      <c r="E18" s="103"/>
      <c r="F18" s="97">
        <f t="shared" si="0"/>
        <v>0</v>
      </c>
      <c r="G18" s="98"/>
      <c r="H18" s="97" t="e">
        <f t="shared" si="1"/>
        <v>#DIV/0!</v>
      </c>
      <c r="I18" s="97">
        <f t="shared" si="2"/>
        <v>0</v>
      </c>
      <c r="J18" s="99"/>
    </row>
    <row r="19" spans="5:9" ht="12.75">
      <c r="E19" s="52" t="s">
        <v>180</v>
      </c>
      <c r="F19" s="58">
        <f>SUM(F9:F18)</f>
        <v>0</v>
      </c>
      <c r="I19" s="59">
        <f>ROUND(F19+(F19*G18),2)</f>
        <v>0</v>
      </c>
    </row>
  </sheetData>
  <sheetProtection/>
  <mergeCells count="5">
    <mergeCell ref="A1:J1"/>
    <mergeCell ref="A2:J2"/>
    <mergeCell ref="A3:J3"/>
    <mergeCell ref="A4:J4"/>
    <mergeCell ref="A8:J8"/>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2.xml><?xml version="1.0" encoding="utf-8"?>
<worksheet xmlns="http://schemas.openxmlformats.org/spreadsheetml/2006/main" xmlns:r="http://schemas.openxmlformats.org/officeDocument/2006/relationships">
  <dimension ref="A1:J11"/>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87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217</v>
      </c>
      <c r="B1" s="163"/>
      <c r="C1" s="163"/>
      <c r="D1" s="163"/>
      <c r="E1" s="163"/>
      <c r="F1" s="163"/>
      <c r="G1" s="163"/>
      <c r="H1" s="163"/>
      <c r="I1" s="163"/>
      <c r="J1" s="163"/>
    </row>
    <row r="2" spans="1:10" ht="13.5">
      <c r="A2" s="163" t="s">
        <v>406</v>
      </c>
      <c r="B2" s="163"/>
      <c r="C2" s="163"/>
      <c r="D2" s="163"/>
      <c r="E2" s="163"/>
      <c r="F2" s="163"/>
      <c r="G2" s="163"/>
      <c r="H2" s="163"/>
      <c r="I2" s="163"/>
      <c r="J2" s="163"/>
    </row>
    <row r="3" spans="1:10" ht="14.25" customHeight="1">
      <c r="A3" s="164" t="s">
        <v>218</v>
      </c>
      <c r="B3" s="164"/>
      <c r="C3" s="164"/>
      <c r="D3" s="164"/>
      <c r="E3" s="164"/>
      <c r="F3" s="164"/>
      <c r="G3" s="164"/>
      <c r="H3" s="164"/>
      <c r="I3" s="164"/>
      <c r="J3" s="164"/>
    </row>
    <row r="4" spans="1:10" ht="409.5" customHeight="1">
      <c r="A4" s="165" t="s">
        <v>407</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3">
        <v>2</v>
      </c>
      <c r="C7" s="3">
        <v>3</v>
      </c>
      <c r="D7" s="3">
        <v>4</v>
      </c>
      <c r="E7" s="3">
        <v>5</v>
      </c>
      <c r="F7" s="3" t="s">
        <v>10</v>
      </c>
      <c r="G7" s="3">
        <v>7</v>
      </c>
      <c r="H7" s="3" t="s">
        <v>11</v>
      </c>
      <c r="I7" s="3" t="s">
        <v>12</v>
      </c>
      <c r="J7" s="3">
        <v>10</v>
      </c>
    </row>
    <row r="8" spans="1:10" ht="105">
      <c r="A8" s="33">
        <v>1</v>
      </c>
      <c r="B8" s="54" t="s">
        <v>219</v>
      </c>
      <c r="C8" s="34" t="s">
        <v>20</v>
      </c>
      <c r="D8" s="33">
        <v>288</v>
      </c>
      <c r="E8" s="55"/>
      <c r="F8" s="56">
        <f>ROUND(D8*E8,2)</f>
        <v>0</v>
      </c>
      <c r="G8" s="57"/>
      <c r="H8" s="56" t="e">
        <f>ROUND(I8/E8,2)</f>
        <v>#DIV/0!</v>
      </c>
      <c r="I8" s="56">
        <f>ROUND(F8+(F8*G8),2)</f>
        <v>0</v>
      </c>
      <c r="J8" s="34"/>
    </row>
    <row r="9" spans="1:10" ht="78.75">
      <c r="A9" s="4">
        <v>2</v>
      </c>
      <c r="B9" s="50" t="s">
        <v>220</v>
      </c>
      <c r="C9" s="6" t="s">
        <v>20</v>
      </c>
      <c r="D9" s="4">
        <v>12</v>
      </c>
      <c r="E9" s="47"/>
      <c r="F9" s="56">
        <f>ROUND(D9*E9,2)</f>
        <v>0</v>
      </c>
      <c r="G9" s="57"/>
      <c r="H9" s="56" t="e">
        <f>ROUND(I9/E9,2)</f>
        <v>#DIV/0!</v>
      </c>
      <c r="I9" s="56">
        <f>ROUND(F9+(F9*G9),2)</f>
        <v>0</v>
      </c>
      <c r="J9" s="6"/>
    </row>
    <row r="10" spans="1:10" ht="52.5">
      <c r="A10" s="4">
        <v>3</v>
      </c>
      <c r="B10" s="50" t="s">
        <v>221</v>
      </c>
      <c r="C10" s="6" t="s">
        <v>20</v>
      </c>
      <c r="D10" s="4">
        <v>15</v>
      </c>
      <c r="E10" s="47"/>
      <c r="F10" s="8">
        <f>ROUND(D10*E10,2)</f>
        <v>0</v>
      </c>
      <c r="G10" s="9"/>
      <c r="H10" s="8" t="e">
        <f>ROUND(I10/E10,2)</f>
        <v>#DIV/0!</v>
      </c>
      <c r="I10" s="8">
        <f>ROUND(F10+(F10*G10),2)</f>
        <v>0</v>
      </c>
      <c r="J10" s="6"/>
    </row>
    <row r="11" spans="5:9" ht="12.75">
      <c r="E11" s="52" t="s">
        <v>180</v>
      </c>
      <c r="F11" s="58">
        <f>SUM(F8:F10)</f>
        <v>0</v>
      </c>
      <c r="I11" s="59">
        <f>ROUND(F11+(F11*G8),2)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3.xml><?xml version="1.0" encoding="utf-8"?>
<worksheet xmlns="http://schemas.openxmlformats.org/spreadsheetml/2006/main" xmlns:r="http://schemas.openxmlformats.org/officeDocument/2006/relationships">
  <dimension ref="A1:J20"/>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7.12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222</v>
      </c>
      <c r="B1" s="163"/>
      <c r="C1" s="163"/>
      <c r="D1" s="163"/>
      <c r="E1" s="163"/>
      <c r="F1" s="163"/>
      <c r="G1" s="163"/>
      <c r="H1" s="163"/>
      <c r="I1" s="163"/>
      <c r="J1" s="163"/>
    </row>
    <row r="2" spans="1:10" ht="13.5">
      <c r="A2" s="163" t="s">
        <v>405</v>
      </c>
      <c r="B2" s="163"/>
      <c r="C2" s="163"/>
      <c r="D2" s="163"/>
      <c r="E2" s="163"/>
      <c r="F2" s="163"/>
      <c r="G2" s="163"/>
      <c r="H2" s="163"/>
      <c r="I2" s="163"/>
      <c r="J2" s="163"/>
    </row>
    <row r="3" spans="1:10" ht="13.5">
      <c r="A3" s="164" t="s">
        <v>223</v>
      </c>
      <c r="B3" s="164"/>
      <c r="C3" s="164"/>
      <c r="D3" s="164"/>
      <c r="E3" s="164"/>
      <c r="F3" s="164"/>
      <c r="G3" s="164"/>
      <c r="H3" s="164"/>
      <c r="I3" s="164"/>
      <c r="J3" s="164"/>
    </row>
    <row r="4" spans="1:10" ht="408.75" customHeight="1">
      <c r="A4" s="165" t="s">
        <v>404</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53">
        <v>2</v>
      </c>
      <c r="C7" s="53">
        <v>3</v>
      </c>
      <c r="D7" s="53">
        <v>4</v>
      </c>
      <c r="E7" s="53">
        <v>5</v>
      </c>
      <c r="F7" s="53" t="s">
        <v>10</v>
      </c>
      <c r="G7" s="53">
        <v>7</v>
      </c>
      <c r="H7" s="53" t="s">
        <v>11</v>
      </c>
      <c r="I7" s="53" t="s">
        <v>12</v>
      </c>
      <c r="J7" s="3">
        <v>10</v>
      </c>
    </row>
    <row r="8" spans="1:10" ht="15" customHeight="1">
      <c r="A8" s="12">
        <v>1</v>
      </c>
      <c r="B8" s="93" t="s">
        <v>224</v>
      </c>
      <c r="C8" s="94" t="s">
        <v>15</v>
      </c>
      <c r="D8" s="106">
        <v>10</v>
      </c>
      <c r="E8" s="103"/>
      <c r="F8" s="97">
        <f aca="true" t="shared" si="0" ref="F8:F19">ROUND(E8*D8,2)</f>
        <v>0</v>
      </c>
      <c r="G8" s="98"/>
      <c r="H8" s="97">
        <f aca="true" t="shared" si="1" ref="H8:H19">ROUND(I8/D8,2)</f>
        <v>0</v>
      </c>
      <c r="I8" s="97">
        <f aca="true" t="shared" si="2" ref="I8:I19">ROUND(F8+(F8*G8),2)</f>
        <v>0</v>
      </c>
      <c r="J8" s="104"/>
    </row>
    <row r="9" spans="1:10" ht="12.75">
      <c r="A9" s="12">
        <v>2</v>
      </c>
      <c r="B9" s="93" t="s">
        <v>225</v>
      </c>
      <c r="C9" s="94" t="s">
        <v>20</v>
      </c>
      <c r="D9" s="95">
        <v>10</v>
      </c>
      <c r="E9" s="103"/>
      <c r="F9" s="97">
        <f t="shared" si="0"/>
        <v>0</v>
      </c>
      <c r="G9" s="98"/>
      <c r="H9" s="97">
        <f t="shared" si="1"/>
        <v>0</v>
      </c>
      <c r="I9" s="97">
        <f t="shared" si="2"/>
        <v>0</v>
      </c>
      <c r="J9" s="104"/>
    </row>
    <row r="10" spans="1:10" ht="12.75">
      <c r="A10" s="12">
        <v>3</v>
      </c>
      <c r="B10" s="93" t="s">
        <v>226</v>
      </c>
      <c r="C10" s="94" t="s">
        <v>20</v>
      </c>
      <c r="D10" s="106">
        <v>400</v>
      </c>
      <c r="E10" s="103"/>
      <c r="F10" s="97">
        <f t="shared" si="0"/>
        <v>0</v>
      </c>
      <c r="G10" s="98"/>
      <c r="H10" s="97">
        <f t="shared" si="1"/>
        <v>0</v>
      </c>
      <c r="I10" s="97">
        <f t="shared" si="2"/>
        <v>0</v>
      </c>
      <c r="J10" s="104"/>
    </row>
    <row r="11" spans="1:10" ht="12.75">
      <c r="A11" s="12">
        <f aca="true" t="shared" si="3" ref="A11:A19">A10+1</f>
        <v>4</v>
      </c>
      <c r="B11" s="93" t="s">
        <v>227</v>
      </c>
      <c r="C11" s="94" t="s">
        <v>20</v>
      </c>
      <c r="D11" s="106">
        <v>100</v>
      </c>
      <c r="E11" s="103"/>
      <c r="F11" s="97">
        <f t="shared" si="0"/>
        <v>0</v>
      </c>
      <c r="G11" s="98"/>
      <c r="H11" s="97">
        <f t="shared" si="1"/>
        <v>0</v>
      </c>
      <c r="I11" s="97">
        <f t="shared" si="2"/>
        <v>0</v>
      </c>
      <c r="J11" s="104"/>
    </row>
    <row r="12" spans="1:10" ht="12.75">
      <c r="A12" s="12">
        <f t="shared" si="3"/>
        <v>5</v>
      </c>
      <c r="B12" s="93" t="s">
        <v>228</v>
      </c>
      <c r="C12" s="94" t="s">
        <v>20</v>
      </c>
      <c r="D12" s="106">
        <v>100</v>
      </c>
      <c r="E12" s="103"/>
      <c r="F12" s="97">
        <f t="shared" si="0"/>
        <v>0</v>
      </c>
      <c r="G12" s="98"/>
      <c r="H12" s="97">
        <f t="shared" si="1"/>
        <v>0</v>
      </c>
      <c r="I12" s="97">
        <f t="shared" si="2"/>
        <v>0</v>
      </c>
      <c r="J12" s="104"/>
    </row>
    <row r="13" spans="1:10" ht="12.75">
      <c r="A13" s="12">
        <f t="shared" si="3"/>
        <v>6</v>
      </c>
      <c r="B13" s="93" t="s">
        <v>229</v>
      </c>
      <c r="C13" s="94" t="s">
        <v>20</v>
      </c>
      <c r="D13" s="106">
        <v>300</v>
      </c>
      <c r="E13" s="103"/>
      <c r="F13" s="97">
        <f t="shared" si="0"/>
        <v>0</v>
      </c>
      <c r="G13" s="98"/>
      <c r="H13" s="97">
        <f t="shared" si="1"/>
        <v>0</v>
      </c>
      <c r="I13" s="97">
        <f t="shared" si="2"/>
        <v>0</v>
      </c>
      <c r="J13" s="104"/>
    </row>
    <row r="14" spans="1:10" ht="39">
      <c r="A14" s="12">
        <f t="shared" si="3"/>
        <v>7</v>
      </c>
      <c r="B14" s="93" t="s">
        <v>230</v>
      </c>
      <c r="C14" s="94" t="s">
        <v>15</v>
      </c>
      <c r="D14" s="106">
        <v>40</v>
      </c>
      <c r="E14" s="103"/>
      <c r="F14" s="97">
        <f t="shared" si="0"/>
        <v>0</v>
      </c>
      <c r="G14" s="98"/>
      <c r="H14" s="97">
        <f t="shared" si="1"/>
        <v>0</v>
      </c>
      <c r="I14" s="97">
        <f t="shared" si="2"/>
        <v>0</v>
      </c>
      <c r="J14" s="104"/>
    </row>
    <row r="15" spans="1:10" ht="12.75">
      <c r="A15" s="12">
        <f t="shared" si="3"/>
        <v>8</v>
      </c>
      <c r="B15" s="107" t="s">
        <v>231</v>
      </c>
      <c r="C15" s="94" t="s">
        <v>15</v>
      </c>
      <c r="D15" s="95">
        <v>5</v>
      </c>
      <c r="E15" s="103"/>
      <c r="F15" s="97">
        <f t="shared" si="0"/>
        <v>0</v>
      </c>
      <c r="G15" s="98"/>
      <c r="H15" s="97">
        <f t="shared" si="1"/>
        <v>0</v>
      </c>
      <c r="I15" s="97">
        <f t="shared" si="2"/>
        <v>0</v>
      </c>
      <c r="J15" s="105"/>
    </row>
    <row r="16" spans="1:10" ht="12.75">
      <c r="A16" s="12">
        <f t="shared" si="3"/>
        <v>9</v>
      </c>
      <c r="B16" s="93" t="s">
        <v>232</v>
      </c>
      <c r="C16" s="94" t="s">
        <v>15</v>
      </c>
      <c r="D16" s="106">
        <v>5</v>
      </c>
      <c r="E16" s="103"/>
      <c r="F16" s="97">
        <f t="shared" si="0"/>
        <v>0</v>
      </c>
      <c r="G16" s="98"/>
      <c r="H16" s="97">
        <f t="shared" si="1"/>
        <v>0</v>
      </c>
      <c r="I16" s="97">
        <f t="shared" si="2"/>
        <v>0</v>
      </c>
      <c r="J16" s="104"/>
    </row>
    <row r="17" spans="1:10" ht="12.75">
      <c r="A17" s="12">
        <f t="shared" si="3"/>
        <v>10</v>
      </c>
      <c r="B17" s="93" t="s">
        <v>233</v>
      </c>
      <c r="C17" s="102" t="s">
        <v>20</v>
      </c>
      <c r="D17" s="106">
        <v>3</v>
      </c>
      <c r="E17" s="103"/>
      <c r="F17" s="97">
        <f t="shared" si="0"/>
        <v>0</v>
      </c>
      <c r="G17" s="98"/>
      <c r="H17" s="97">
        <f t="shared" si="1"/>
        <v>0</v>
      </c>
      <c r="I17" s="97">
        <f t="shared" si="2"/>
        <v>0</v>
      </c>
      <c r="J17" s="104"/>
    </row>
    <row r="18" spans="1:10" ht="12.75">
      <c r="A18" s="12">
        <f t="shared" si="3"/>
        <v>11</v>
      </c>
      <c r="B18" s="107" t="s">
        <v>234</v>
      </c>
      <c r="C18" s="102" t="s">
        <v>20</v>
      </c>
      <c r="D18" s="106">
        <v>30</v>
      </c>
      <c r="E18" s="103"/>
      <c r="F18" s="97">
        <f t="shared" si="0"/>
        <v>0</v>
      </c>
      <c r="G18" s="98"/>
      <c r="H18" s="97">
        <f t="shared" si="1"/>
        <v>0</v>
      </c>
      <c r="I18" s="97">
        <f t="shared" si="2"/>
        <v>0</v>
      </c>
      <c r="J18" s="104"/>
    </row>
    <row r="19" spans="1:10" ht="12.75">
      <c r="A19" s="12">
        <f t="shared" si="3"/>
        <v>12</v>
      </c>
      <c r="B19" s="107" t="s">
        <v>235</v>
      </c>
      <c r="C19" s="102" t="s">
        <v>20</v>
      </c>
      <c r="D19" s="106">
        <v>50</v>
      </c>
      <c r="E19" s="103"/>
      <c r="F19" s="97">
        <f t="shared" si="0"/>
        <v>0</v>
      </c>
      <c r="G19" s="98"/>
      <c r="H19" s="97">
        <f t="shared" si="1"/>
        <v>0</v>
      </c>
      <c r="I19" s="97">
        <f t="shared" si="2"/>
        <v>0</v>
      </c>
      <c r="J19" s="104"/>
    </row>
    <row r="20" spans="5:9" ht="12.75">
      <c r="E20" s="38" t="s">
        <v>180</v>
      </c>
      <c r="F20" s="42">
        <f>SUM(F8:F19)</f>
        <v>0</v>
      </c>
      <c r="I20" s="17">
        <f>ROUND(F20+(F20*G19),2)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4.xml><?xml version="1.0" encoding="utf-8"?>
<worksheet xmlns="http://schemas.openxmlformats.org/spreadsheetml/2006/main" xmlns:r="http://schemas.openxmlformats.org/officeDocument/2006/relationships">
  <dimension ref="A1:J13"/>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7.12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236</v>
      </c>
      <c r="B1" s="163"/>
      <c r="C1" s="163"/>
      <c r="D1" s="163"/>
      <c r="E1" s="163"/>
      <c r="F1" s="163"/>
      <c r="G1" s="163"/>
      <c r="H1" s="163"/>
      <c r="I1" s="163"/>
      <c r="J1" s="163"/>
    </row>
    <row r="2" spans="1:10" ht="13.5">
      <c r="A2" s="163" t="s">
        <v>402</v>
      </c>
      <c r="B2" s="163"/>
      <c r="C2" s="163"/>
      <c r="D2" s="163"/>
      <c r="E2" s="163"/>
      <c r="F2" s="163"/>
      <c r="G2" s="163"/>
      <c r="H2" s="163"/>
      <c r="I2" s="163"/>
      <c r="J2" s="163"/>
    </row>
    <row r="3" spans="1:10" ht="13.5">
      <c r="A3" s="164" t="s">
        <v>237</v>
      </c>
      <c r="B3" s="164"/>
      <c r="C3" s="164"/>
      <c r="D3" s="164"/>
      <c r="E3" s="164"/>
      <c r="F3" s="164"/>
      <c r="G3" s="164"/>
      <c r="H3" s="164"/>
      <c r="I3" s="164"/>
      <c r="J3" s="164"/>
    </row>
    <row r="4" spans="1:10" ht="408.75" customHeight="1">
      <c r="A4" s="165" t="s">
        <v>403</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53">
        <v>2</v>
      </c>
      <c r="C7" s="53">
        <v>3</v>
      </c>
      <c r="D7" s="53">
        <v>4</v>
      </c>
      <c r="E7" s="53">
        <v>5</v>
      </c>
      <c r="F7" s="53" t="s">
        <v>10</v>
      </c>
      <c r="G7" s="53">
        <v>7</v>
      </c>
      <c r="H7" s="53" t="s">
        <v>11</v>
      </c>
      <c r="I7" s="3" t="s">
        <v>12</v>
      </c>
      <c r="J7" s="3">
        <v>10</v>
      </c>
    </row>
    <row r="8" spans="1:10" ht="15" customHeight="1">
      <c r="A8" s="12">
        <v>1</v>
      </c>
      <c r="B8" s="93" t="s">
        <v>238</v>
      </c>
      <c r="C8" s="94" t="s">
        <v>20</v>
      </c>
      <c r="D8" s="106">
        <v>116</v>
      </c>
      <c r="E8" s="109"/>
      <c r="F8" s="97">
        <f>ROUND(E8*D8,2)</f>
        <v>0</v>
      </c>
      <c r="G8" s="98"/>
      <c r="H8" s="97">
        <f>ROUND(I8/D8,2)</f>
        <v>0</v>
      </c>
      <c r="I8" s="108">
        <f>ROUND(F8+(F8*G8),2)</f>
        <v>0</v>
      </c>
      <c r="J8" s="10"/>
    </row>
    <row r="9" spans="1:10" ht="26.25">
      <c r="A9" s="12">
        <f>A8+1</f>
        <v>2</v>
      </c>
      <c r="B9" s="93" t="s">
        <v>239</v>
      </c>
      <c r="C9" s="94" t="s">
        <v>20</v>
      </c>
      <c r="D9" s="106">
        <v>1008</v>
      </c>
      <c r="E9" s="109"/>
      <c r="F9" s="97">
        <f>ROUND(E9*D9,2)</f>
        <v>0</v>
      </c>
      <c r="G9" s="98"/>
      <c r="H9" s="97">
        <f>ROUND(I9/D9,2)</f>
        <v>0</v>
      </c>
      <c r="I9" s="108">
        <f>ROUND(F9+(F9*G9),2)</f>
        <v>0</v>
      </c>
      <c r="J9" s="10"/>
    </row>
    <row r="10" spans="1:10" ht="12.75">
      <c r="A10" s="12">
        <f>A9+1</f>
        <v>3</v>
      </c>
      <c r="B10" s="93" t="s">
        <v>240</v>
      </c>
      <c r="C10" s="94" t="s">
        <v>20</v>
      </c>
      <c r="D10" s="106">
        <v>240</v>
      </c>
      <c r="E10" s="109"/>
      <c r="F10" s="97">
        <f>ROUND(E10*D10,2)</f>
        <v>0</v>
      </c>
      <c r="G10" s="98"/>
      <c r="H10" s="97">
        <f>ROUND(I10/D10,2)</f>
        <v>0</v>
      </c>
      <c r="I10" s="108">
        <f>ROUND(F10+(F10*G10),2)</f>
        <v>0</v>
      </c>
      <c r="J10" s="10"/>
    </row>
    <row r="11" spans="1:10" ht="12.75">
      <c r="A11" s="12">
        <f>A10+1</f>
        <v>4</v>
      </c>
      <c r="B11" s="93" t="s">
        <v>241</v>
      </c>
      <c r="C11" s="94" t="s">
        <v>20</v>
      </c>
      <c r="D11" s="106">
        <v>116</v>
      </c>
      <c r="E11" s="109"/>
      <c r="F11" s="97">
        <f>ROUND(E11*D11,2)</f>
        <v>0</v>
      </c>
      <c r="G11" s="98"/>
      <c r="H11" s="97">
        <f>ROUND(I11/D11,2)</f>
        <v>0</v>
      </c>
      <c r="I11" s="108">
        <f>ROUND(F11+(F11*G11),2)</f>
        <v>0</v>
      </c>
      <c r="J11" s="10"/>
    </row>
    <row r="12" spans="1:10" ht="12.75">
      <c r="A12" s="12">
        <f>A11+1</f>
        <v>5</v>
      </c>
      <c r="B12" s="107" t="s">
        <v>242</v>
      </c>
      <c r="C12" s="94" t="s">
        <v>20</v>
      </c>
      <c r="D12" s="106">
        <v>100</v>
      </c>
      <c r="E12" s="103"/>
      <c r="F12" s="97">
        <f>ROUND(E12*D12,2)</f>
        <v>0</v>
      </c>
      <c r="G12" s="98"/>
      <c r="H12" s="97">
        <f>ROUND(I12/D12,2)</f>
        <v>0</v>
      </c>
      <c r="I12" s="108">
        <f>ROUND(F12+(F12*G12),2)</f>
        <v>0</v>
      </c>
      <c r="J12" s="10"/>
    </row>
    <row r="13" spans="5:9" ht="12.75">
      <c r="E13" s="38" t="s">
        <v>180</v>
      </c>
      <c r="F13" s="42">
        <f>SUM(F8:F12)</f>
        <v>0</v>
      </c>
      <c r="I13" s="20">
        <f>ROUND(F13+(F13*G12),2)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5.xml><?xml version="1.0" encoding="utf-8"?>
<worksheet xmlns="http://schemas.openxmlformats.org/spreadsheetml/2006/main" xmlns:r="http://schemas.openxmlformats.org/officeDocument/2006/relationships">
  <dimension ref="A1:J12"/>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7.12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243</v>
      </c>
      <c r="B1" s="163"/>
      <c r="C1" s="163"/>
      <c r="D1" s="163"/>
      <c r="E1" s="163"/>
      <c r="F1" s="163"/>
      <c r="G1" s="163"/>
      <c r="H1" s="163"/>
      <c r="I1" s="163"/>
      <c r="J1" s="163"/>
    </row>
    <row r="2" spans="1:10" ht="13.5">
      <c r="A2" s="163" t="s">
        <v>400</v>
      </c>
      <c r="B2" s="163"/>
      <c r="C2" s="163"/>
      <c r="D2" s="163"/>
      <c r="E2" s="163"/>
      <c r="F2" s="163"/>
      <c r="G2" s="163"/>
      <c r="H2" s="163"/>
      <c r="I2" s="163"/>
      <c r="J2" s="163"/>
    </row>
    <row r="3" spans="1:10" ht="13.5">
      <c r="A3" s="164" t="s">
        <v>244</v>
      </c>
      <c r="B3" s="164"/>
      <c r="C3" s="164"/>
      <c r="D3" s="164"/>
      <c r="E3" s="164"/>
      <c r="F3" s="164"/>
      <c r="G3" s="164"/>
      <c r="H3" s="164"/>
      <c r="I3" s="164"/>
      <c r="J3" s="164"/>
    </row>
    <row r="4" spans="1:10" ht="408.75" customHeight="1">
      <c r="A4" s="165" t="s">
        <v>401</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53">
        <v>2</v>
      </c>
      <c r="C7" s="53">
        <v>3</v>
      </c>
      <c r="D7" s="53">
        <v>4</v>
      </c>
      <c r="E7" s="53">
        <v>5</v>
      </c>
      <c r="F7" s="53" t="s">
        <v>10</v>
      </c>
      <c r="G7" s="53">
        <v>7</v>
      </c>
      <c r="H7" s="53" t="s">
        <v>11</v>
      </c>
      <c r="I7" s="53" t="s">
        <v>12</v>
      </c>
      <c r="J7" s="3">
        <v>10</v>
      </c>
    </row>
    <row r="8" spans="1:10" ht="47.25" customHeight="1">
      <c r="A8" s="12">
        <v>1</v>
      </c>
      <c r="B8" s="110" t="s">
        <v>245</v>
      </c>
      <c r="C8" s="94" t="s">
        <v>20</v>
      </c>
      <c r="D8" s="111">
        <v>24000</v>
      </c>
      <c r="E8" s="103"/>
      <c r="F8" s="97">
        <f>ROUND(E8*D8,2)</f>
        <v>0</v>
      </c>
      <c r="G8" s="98"/>
      <c r="H8" s="97">
        <f>ROUND(I8/D8,2)</f>
        <v>0</v>
      </c>
      <c r="I8" s="97">
        <f>ROUND(F8+(F8*G8),2)</f>
        <v>0</v>
      </c>
      <c r="J8" s="104"/>
    </row>
    <row r="9" spans="1:10" ht="78.75">
      <c r="A9" s="12">
        <f>A8+1</f>
        <v>2</v>
      </c>
      <c r="B9" s="110" t="s">
        <v>246</v>
      </c>
      <c r="C9" s="94" t="s">
        <v>20</v>
      </c>
      <c r="D9" s="111">
        <v>26400</v>
      </c>
      <c r="E9" s="103"/>
      <c r="F9" s="97">
        <f>ROUND(E9*D9,2)</f>
        <v>0</v>
      </c>
      <c r="G9" s="98"/>
      <c r="H9" s="97">
        <f>ROUND(I9/D9,2)</f>
        <v>0</v>
      </c>
      <c r="I9" s="97">
        <f>ROUND(F9+(F9*G9),2)</f>
        <v>0</v>
      </c>
      <c r="J9" s="104"/>
    </row>
    <row r="10" spans="1:10" ht="66">
      <c r="A10" s="12">
        <f>A9+1</f>
        <v>3</v>
      </c>
      <c r="B10" s="110" t="s">
        <v>247</v>
      </c>
      <c r="C10" s="94" t="s">
        <v>20</v>
      </c>
      <c r="D10" s="111">
        <v>1400</v>
      </c>
      <c r="E10" s="103"/>
      <c r="F10" s="97">
        <f>ROUND(E10*D10,2)</f>
        <v>0</v>
      </c>
      <c r="G10" s="98"/>
      <c r="H10" s="97">
        <f>ROUND(I10/D10,2)</f>
        <v>0</v>
      </c>
      <c r="I10" s="97">
        <f>ROUND(F10+(F10*G10),2)</f>
        <v>0</v>
      </c>
      <c r="J10" s="104"/>
    </row>
    <row r="11" spans="1:10" ht="39">
      <c r="A11" s="12">
        <f>A10+1</f>
        <v>4</v>
      </c>
      <c r="B11" s="110" t="s">
        <v>248</v>
      </c>
      <c r="C11" s="94" t="s">
        <v>20</v>
      </c>
      <c r="D11" s="111">
        <v>36000</v>
      </c>
      <c r="E11" s="103"/>
      <c r="F11" s="97">
        <f>ROUND(E11*D11,2)</f>
        <v>0</v>
      </c>
      <c r="G11" s="98"/>
      <c r="H11" s="97">
        <f>ROUND(I11/D11,2)</f>
        <v>0</v>
      </c>
      <c r="I11" s="97">
        <f>ROUND(F11+(F11*G11),2)</f>
        <v>0</v>
      </c>
      <c r="J11" s="104"/>
    </row>
    <row r="12" spans="5:9" ht="12.75">
      <c r="E12" s="38" t="s">
        <v>180</v>
      </c>
      <c r="F12" s="42">
        <f>SUM(F8:F11)</f>
        <v>0</v>
      </c>
      <c r="I12" s="17">
        <f>ROUND(F12+(F12*G11),2)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6.xml><?xml version="1.0" encoding="utf-8"?>
<worksheet xmlns="http://schemas.openxmlformats.org/spreadsheetml/2006/main" xmlns:r="http://schemas.openxmlformats.org/officeDocument/2006/relationships">
  <dimension ref="A1:J11"/>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7.1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249</v>
      </c>
      <c r="B1" s="163"/>
      <c r="C1" s="163"/>
      <c r="D1" s="163"/>
      <c r="E1" s="163"/>
      <c r="F1" s="163"/>
      <c r="G1" s="163"/>
      <c r="H1" s="163"/>
      <c r="I1" s="163"/>
      <c r="J1" s="163"/>
    </row>
    <row r="2" spans="1:10" ht="13.5">
      <c r="A2" s="163" t="s">
        <v>398</v>
      </c>
      <c r="B2" s="163"/>
      <c r="C2" s="163"/>
      <c r="D2" s="163"/>
      <c r="E2" s="163"/>
      <c r="F2" s="163"/>
      <c r="G2" s="163"/>
      <c r="H2" s="163"/>
      <c r="I2" s="163"/>
      <c r="J2" s="163"/>
    </row>
    <row r="3" spans="1:10" ht="13.5">
      <c r="A3" s="164" t="s">
        <v>250</v>
      </c>
      <c r="B3" s="164"/>
      <c r="C3" s="164"/>
      <c r="D3" s="164"/>
      <c r="E3" s="164"/>
      <c r="F3" s="164"/>
      <c r="G3" s="164"/>
      <c r="H3" s="164"/>
      <c r="I3" s="164"/>
      <c r="J3" s="164"/>
    </row>
    <row r="4" spans="1:10" ht="408.75" customHeight="1">
      <c r="A4" s="165" t="s">
        <v>399</v>
      </c>
      <c r="B4" s="165"/>
      <c r="C4" s="165"/>
      <c r="D4" s="165"/>
      <c r="E4" s="165"/>
      <c r="F4" s="165"/>
      <c r="G4" s="165"/>
      <c r="H4" s="165"/>
      <c r="I4" s="165"/>
      <c r="J4" s="165"/>
    </row>
    <row r="5" ht="21.75" customHeight="1"/>
    <row r="6" spans="1:10" ht="90.75">
      <c r="A6" s="2" t="s">
        <v>2</v>
      </c>
      <c r="B6" s="2" t="s">
        <v>3</v>
      </c>
      <c r="C6" s="2" t="s">
        <v>4</v>
      </c>
      <c r="D6" s="2" t="s">
        <v>5</v>
      </c>
      <c r="E6" s="62" t="s">
        <v>6</v>
      </c>
      <c r="F6" s="2" t="s">
        <v>7</v>
      </c>
      <c r="G6" s="2" t="s">
        <v>44</v>
      </c>
      <c r="H6" s="2" t="s">
        <v>8</v>
      </c>
      <c r="I6" s="2" t="s">
        <v>45</v>
      </c>
      <c r="J6" s="2" t="s">
        <v>46</v>
      </c>
    </row>
    <row r="7" spans="1:10" ht="12.75">
      <c r="A7" s="3">
        <v>1</v>
      </c>
      <c r="B7" s="53">
        <v>2</v>
      </c>
      <c r="C7" s="53">
        <v>3</v>
      </c>
      <c r="D7" s="53">
        <v>4</v>
      </c>
      <c r="E7" s="112">
        <v>5</v>
      </c>
      <c r="F7" s="3" t="s">
        <v>10</v>
      </c>
      <c r="G7" s="3">
        <v>7</v>
      </c>
      <c r="H7" s="3" t="s">
        <v>11</v>
      </c>
      <c r="I7" s="3" t="s">
        <v>12</v>
      </c>
      <c r="J7" s="3">
        <v>10</v>
      </c>
    </row>
    <row r="8" spans="1:10" ht="135" customHeight="1">
      <c r="A8" s="12">
        <v>1</v>
      </c>
      <c r="B8" s="113" t="s">
        <v>251</v>
      </c>
      <c r="C8" s="94" t="s">
        <v>20</v>
      </c>
      <c r="D8" s="106">
        <v>1</v>
      </c>
      <c r="E8" s="114"/>
      <c r="F8" s="108">
        <f>ROUND(E8*D8,2)</f>
        <v>0</v>
      </c>
      <c r="G8" s="9"/>
      <c r="H8" s="8">
        <f>ROUND(I8/D8,2)</f>
        <v>0</v>
      </c>
      <c r="I8" s="8">
        <f>ROUND(F8+(F8*G8),2)</f>
        <v>0</v>
      </c>
      <c r="J8" s="10"/>
    </row>
    <row r="9" spans="1:10" ht="132">
      <c r="A9" s="12">
        <f>A8+1</f>
        <v>2</v>
      </c>
      <c r="B9" s="113" t="s">
        <v>252</v>
      </c>
      <c r="C9" s="94" t="s">
        <v>20</v>
      </c>
      <c r="D9" s="106">
        <v>1</v>
      </c>
      <c r="E9" s="114"/>
      <c r="F9" s="108">
        <f>ROUND(E9*D9,2)</f>
        <v>0</v>
      </c>
      <c r="G9" s="9"/>
      <c r="H9" s="8">
        <f>ROUND(I9/D9,2)</f>
        <v>0</v>
      </c>
      <c r="I9" s="8">
        <f>ROUND(F9+(F9*G9),2)</f>
        <v>0</v>
      </c>
      <c r="J9" s="10"/>
    </row>
    <row r="10" spans="1:10" ht="165" customHeight="1">
      <c r="A10" s="12">
        <f>A9+1</f>
        <v>3</v>
      </c>
      <c r="B10" s="115" t="s">
        <v>253</v>
      </c>
      <c r="C10" s="94" t="s">
        <v>20</v>
      </c>
      <c r="D10" s="106">
        <v>1</v>
      </c>
      <c r="E10" s="114"/>
      <c r="F10" s="108">
        <f>ROUND(E10*D10,2)</f>
        <v>0</v>
      </c>
      <c r="G10" s="9"/>
      <c r="H10" s="8">
        <f>ROUND(I10/D10,2)</f>
        <v>0</v>
      </c>
      <c r="I10" s="8">
        <f>ROUND(F10+(F10*G10),2)</f>
        <v>0</v>
      </c>
      <c r="J10" s="10"/>
    </row>
    <row r="11" spans="5:9" ht="12.75">
      <c r="E11" s="59" t="s">
        <v>180</v>
      </c>
      <c r="F11" s="45">
        <f>SUM(F8:F10)</f>
        <v>0</v>
      </c>
      <c r="I11" s="20">
        <f>ROUND(F11+(F11*G10),2)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7.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7.125" style="25" customWidth="1"/>
    <col min="5" max="5" width="8.75390625" style="61" customWidth="1"/>
    <col min="6" max="6" width="12.12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254</v>
      </c>
      <c r="B1" s="163"/>
      <c r="C1" s="163"/>
      <c r="D1" s="163"/>
      <c r="E1" s="163"/>
      <c r="F1" s="163"/>
      <c r="G1" s="163"/>
      <c r="H1" s="163"/>
      <c r="I1" s="163"/>
      <c r="J1" s="163"/>
    </row>
    <row r="2" spans="1:10" ht="13.5">
      <c r="A2" s="163" t="s">
        <v>396</v>
      </c>
      <c r="B2" s="163"/>
      <c r="C2" s="163"/>
      <c r="D2" s="163"/>
      <c r="E2" s="163"/>
      <c r="F2" s="163"/>
      <c r="G2" s="163"/>
      <c r="H2" s="163"/>
      <c r="I2" s="163"/>
      <c r="J2" s="163"/>
    </row>
    <row r="3" spans="1:10" ht="13.5">
      <c r="A3" s="164" t="s">
        <v>255</v>
      </c>
      <c r="B3" s="164"/>
      <c r="C3" s="164"/>
      <c r="D3" s="164"/>
      <c r="E3" s="164"/>
      <c r="F3" s="164"/>
      <c r="G3" s="164"/>
      <c r="H3" s="164"/>
      <c r="I3" s="164"/>
      <c r="J3" s="164"/>
    </row>
    <row r="4" spans="1:10" ht="408.75" customHeight="1">
      <c r="A4" s="165" t="s">
        <v>397</v>
      </c>
      <c r="B4" s="165"/>
      <c r="C4" s="165"/>
      <c r="D4" s="165"/>
      <c r="E4" s="165"/>
      <c r="F4" s="165"/>
      <c r="G4" s="165"/>
      <c r="H4" s="165"/>
      <c r="I4" s="165"/>
      <c r="J4" s="165"/>
    </row>
    <row r="5" ht="21.75" customHeight="1">
      <c r="A5" s="63"/>
    </row>
    <row r="6" spans="1:10" ht="79.5">
      <c r="A6" s="2" t="s">
        <v>2</v>
      </c>
      <c r="B6" s="2" t="s">
        <v>3</v>
      </c>
      <c r="C6" s="2" t="s">
        <v>4</v>
      </c>
      <c r="D6" s="2" t="s">
        <v>5</v>
      </c>
      <c r="E6" s="62" t="s">
        <v>6</v>
      </c>
      <c r="F6" s="2" t="s">
        <v>7</v>
      </c>
      <c r="G6" s="2" t="s">
        <v>44</v>
      </c>
      <c r="H6" s="2" t="s">
        <v>8</v>
      </c>
      <c r="I6" s="2" t="s">
        <v>9</v>
      </c>
      <c r="J6" s="2" t="s">
        <v>379</v>
      </c>
    </row>
    <row r="7" spans="1:10" ht="12.75">
      <c r="A7" s="3">
        <v>1</v>
      </c>
      <c r="B7" s="53">
        <v>2</v>
      </c>
      <c r="C7" s="53">
        <v>3</v>
      </c>
      <c r="D7" s="53">
        <v>4</v>
      </c>
      <c r="E7" s="118">
        <v>5</v>
      </c>
      <c r="F7" s="53" t="s">
        <v>10</v>
      </c>
      <c r="G7" s="53">
        <v>7</v>
      </c>
      <c r="H7" s="53" t="s">
        <v>11</v>
      </c>
      <c r="I7" s="53" t="s">
        <v>12</v>
      </c>
      <c r="J7" s="53">
        <v>10</v>
      </c>
    </row>
    <row r="8" spans="1:10" ht="161.25" customHeight="1">
      <c r="A8" s="12">
        <v>1</v>
      </c>
      <c r="B8" s="113" t="s">
        <v>256</v>
      </c>
      <c r="C8" s="94" t="s">
        <v>20</v>
      </c>
      <c r="D8" s="106">
        <v>90</v>
      </c>
      <c r="E8" s="114"/>
      <c r="F8" s="97">
        <f aca="true" t="shared" si="0" ref="F8:F27">ROUND(E8*D8,2)</f>
        <v>0</v>
      </c>
      <c r="G8" s="98"/>
      <c r="H8" s="97">
        <f aca="true" t="shared" si="1" ref="H8:H27">ROUND(I8/D8,2)</f>
        <v>0</v>
      </c>
      <c r="I8" s="97">
        <f aca="true" t="shared" si="2" ref="I8:I27">ROUND(F8+(F8*G8),2)</f>
        <v>0</v>
      </c>
      <c r="J8" s="99"/>
    </row>
    <row r="9" spans="1:10" ht="158.25">
      <c r="A9" s="12">
        <f aca="true" t="shared" si="3" ref="A9:A27">A8+1</f>
        <v>2</v>
      </c>
      <c r="B9" s="119" t="s">
        <v>257</v>
      </c>
      <c r="C9" s="94" t="s">
        <v>20</v>
      </c>
      <c r="D9" s="106">
        <v>20</v>
      </c>
      <c r="E9" s="114"/>
      <c r="F9" s="97">
        <f t="shared" si="0"/>
        <v>0</v>
      </c>
      <c r="G9" s="98"/>
      <c r="H9" s="97">
        <f t="shared" si="1"/>
        <v>0</v>
      </c>
      <c r="I9" s="97">
        <f t="shared" si="2"/>
        <v>0</v>
      </c>
      <c r="J9" s="99"/>
    </row>
    <row r="10" spans="1:10" s="65" customFormat="1" ht="165.75" customHeight="1">
      <c r="A10" s="116">
        <f t="shared" si="3"/>
        <v>3</v>
      </c>
      <c r="B10" s="120" t="s">
        <v>258</v>
      </c>
      <c r="C10" s="121" t="s">
        <v>20</v>
      </c>
      <c r="D10" s="111">
        <v>12</v>
      </c>
      <c r="E10" s="122"/>
      <c r="F10" s="123">
        <f t="shared" si="0"/>
        <v>0</v>
      </c>
      <c r="G10" s="124"/>
      <c r="H10" s="123">
        <f t="shared" si="1"/>
        <v>0</v>
      </c>
      <c r="I10" s="123">
        <f t="shared" si="2"/>
        <v>0</v>
      </c>
      <c r="J10" s="125"/>
    </row>
    <row r="11" spans="1:10" s="65" customFormat="1" ht="66.75" customHeight="1">
      <c r="A11" s="116">
        <f t="shared" si="3"/>
        <v>4</v>
      </c>
      <c r="B11" s="126" t="s">
        <v>259</v>
      </c>
      <c r="C11" s="127" t="s">
        <v>20</v>
      </c>
      <c r="D11" s="127">
        <v>4</v>
      </c>
      <c r="E11" s="122"/>
      <c r="F11" s="123">
        <f t="shared" si="0"/>
        <v>0</v>
      </c>
      <c r="G11" s="124"/>
      <c r="H11" s="123">
        <f t="shared" si="1"/>
        <v>0</v>
      </c>
      <c r="I11" s="123">
        <f t="shared" si="2"/>
        <v>0</v>
      </c>
      <c r="J11" s="125"/>
    </row>
    <row r="12" spans="1:10" s="65" customFormat="1" ht="39">
      <c r="A12" s="116">
        <f t="shared" si="3"/>
        <v>5</v>
      </c>
      <c r="B12" s="126" t="s">
        <v>260</v>
      </c>
      <c r="C12" s="127" t="s">
        <v>15</v>
      </c>
      <c r="D12" s="127">
        <v>1</v>
      </c>
      <c r="E12" s="122"/>
      <c r="F12" s="123">
        <f t="shared" si="0"/>
        <v>0</v>
      </c>
      <c r="G12" s="124"/>
      <c r="H12" s="123">
        <f t="shared" si="1"/>
        <v>0</v>
      </c>
      <c r="I12" s="123">
        <f t="shared" si="2"/>
        <v>0</v>
      </c>
      <c r="J12" s="125"/>
    </row>
    <row r="13" spans="1:10" ht="92.25">
      <c r="A13" s="117">
        <f t="shared" si="3"/>
        <v>6</v>
      </c>
      <c r="B13" s="93" t="s">
        <v>261</v>
      </c>
      <c r="C13" s="102" t="s">
        <v>20</v>
      </c>
      <c r="D13" s="102">
        <v>25</v>
      </c>
      <c r="E13" s="96"/>
      <c r="F13" s="97">
        <f t="shared" si="0"/>
        <v>0</v>
      </c>
      <c r="G13" s="98"/>
      <c r="H13" s="97">
        <f t="shared" si="1"/>
        <v>0</v>
      </c>
      <c r="I13" s="97">
        <f t="shared" si="2"/>
        <v>0</v>
      </c>
      <c r="J13" s="99"/>
    </row>
    <row r="14" spans="1:10" ht="92.25">
      <c r="A14" s="117">
        <f t="shared" si="3"/>
        <v>7</v>
      </c>
      <c r="B14" s="93" t="s">
        <v>262</v>
      </c>
      <c r="C14" s="102" t="s">
        <v>20</v>
      </c>
      <c r="D14" s="102">
        <v>25</v>
      </c>
      <c r="E14" s="96"/>
      <c r="F14" s="97">
        <f t="shared" si="0"/>
        <v>0</v>
      </c>
      <c r="G14" s="98"/>
      <c r="H14" s="97">
        <f t="shared" si="1"/>
        <v>0</v>
      </c>
      <c r="I14" s="97">
        <f t="shared" si="2"/>
        <v>0</v>
      </c>
      <c r="J14" s="99"/>
    </row>
    <row r="15" spans="1:10" ht="132">
      <c r="A15" s="117">
        <f t="shared" si="3"/>
        <v>8</v>
      </c>
      <c r="B15" s="93" t="s">
        <v>263</v>
      </c>
      <c r="C15" s="102" t="s">
        <v>20</v>
      </c>
      <c r="D15" s="102">
        <v>12</v>
      </c>
      <c r="E15" s="96"/>
      <c r="F15" s="97">
        <f t="shared" si="0"/>
        <v>0</v>
      </c>
      <c r="G15" s="98"/>
      <c r="H15" s="97">
        <f t="shared" si="1"/>
        <v>0</v>
      </c>
      <c r="I15" s="97">
        <f t="shared" si="2"/>
        <v>0</v>
      </c>
      <c r="J15" s="99"/>
    </row>
    <row r="16" spans="1:10" ht="224.25">
      <c r="A16" s="117">
        <f t="shared" si="3"/>
        <v>9</v>
      </c>
      <c r="B16" s="93" t="s">
        <v>264</v>
      </c>
      <c r="C16" s="102" t="s">
        <v>20</v>
      </c>
      <c r="D16" s="102">
        <v>100</v>
      </c>
      <c r="E16" s="96"/>
      <c r="F16" s="97">
        <f t="shared" si="0"/>
        <v>0</v>
      </c>
      <c r="G16" s="98"/>
      <c r="H16" s="97">
        <f t="shared" si="1"/>
        <v>0</v>
      </c>
      <c r="I16" s="97">
        <f t="shared" si="2"/>
        <v>0</v>
      </c>
      <c r="J16" s="99"/>
    </row>
    <row r="17" spans="1:10" ht="52.5">
      <c r="A17" s="117">
        <f t="shared" si="3"/>
        <v>10</v>
      </c>
      <c r="B17" s="93" t="s">
        <v>265</v>
      </c>
      <c r="C17" s="102" t="s">
        <v>20</v>
      </c>
      <c r="D17" s="102">
        <v>5</v>
      </c>
      <c r="E17" s="96"/>
      <c r="F17" s="97">
        <f t="shared" si="0"/>
        <v>0</v>
      </c>
      <c r="G17" s="98"/>
      <c r="H17" s="97">
        <f t="shared" si="1"/>
        <v>0</v>
      </c>
      <c r="I17" s="97">
        <f t="shared" si="2"/>
        <v>0</v>
      </c>
      <c r="J17" s="99"/>
    </row>
    <row r="18" spans="1:10" ht="39">
      <c r="A18" s="117">
        <f t="shared" si="3"/>
        <v>11</v>
      </c>
      <c r="B18" s="93" t="s">
        <v>266</v>
      </c>
      <c r="C18" s="102" t="s">
        <v>20</v>
      </c>
      <c r="D18" s="102">
        <v>5</v>
      </c>
      <c r="E18" s="96"/>
      <c r="F18" s="97">
        <f t="shared" si="0"/>
        <v>0</v>
      </c>
      <c r="G18" s="98"/>
      <c r="H18" s="97">
        <f t="shared" si="1"/>
        <v>0</v>
      </c>
      <c r="I18" s="97">
        <f t="shared" si="2"/>
        <v>0</v>
      </c>
      <c r="J18" s="99"/>
    </row>
    <row r="19" spans="1:10" ht="26.25" customHeight="1">
      <c r="A19" s="117">
        <f t="shared" si="3"/>
        <v>12</v>
      </c>
      <c r="B19" s="93" t="s">
        <v>267</v>
      </c>
      <c r="C19" s="102" t="s">
        <v>20</v>
      </c>
      <c r="D19" s="102">
        <v>20</v>
      </c>
      <c r="E19" s="96"/>
      <c r="F19" s="97">
        <f t="shared" si="0"/>
        <v>0</v>
      </c>
      <c r="G19" s="98"/>
      <c r="H19" s="97">
        <f t="shared" si="1"/>
        <v>0</v>
      </c>
      <c r="I19" s="97">
        <f t="shared" si="2"/>
        <v>0</v>
      </c>
      <c r="J19" s="99"/>
    </row>
    <row r="20" spans="1:10" ht="408.75" customHeight="1">
      <c r="A20" s="117">
        <f t="shared" si="3"/>
        <v>13</v>
      </c>
      <c r="B20" s="93" t="s">
        <v>268</v>
      </c>
      <c r="C20" s="102" t="s">
        <v>20</v>
      </c>
      <c r="D20" s="102">
        <v>2500</v>
      </c>
      <c r="E20" s="96"/>
      <c r="F20" s="97">
        <f t="shared" si="0"/>
        <v>0</v>
      </c>
      <c r="G20" s="98"/>
      <c r="H20" s="97">
        <f t="shared" si="1"/>
        <v>0</v>
      </c>
      <c r="I20" s="97">
        <f t="shared" si="2"/>
        <v>0</v>
      </c>
      <c r="J20" s="99"/>
    </row>
    <row r="21" spans="1:10" ht="409.5">
      <c r="A21" s="117">
        <f t="shared" si="3"/>
        <v>14</v>
      </c>
      <c r="B21" s="93" t="s">
        <v>269</v>
      </c>
      <c r="C21" s="102" t="s">
        <v>20</v>
      </c>
      <c r="D21" s="102">
        <v>2500</v>
      </c>
      <c r="E21" s="96"/>
      <c r="F21" s="97">
        <f t="shared" si="0"/>
        <v>0</v>
      </c>
      <c r="G21" s="98"/>
      <c r="H21" s="97">
        <f t="shared" si="1"/>
        <v>0</v>
      </c>
      <c r="I21" s="97">
        <f t="shared" si="2"/>
        <v>0</v>
      </c>
      <c r="J21" s="99"/>
    </row>
    <row r="22" spans="1:10" ht="12.75">
      <c r="A22" s="117">
        <f t="shared" si="3"/>
        <v>15</v>
      </c>
      <c r="B22" s="93" t="s">
        <v>270</v>
      </c>
      <c r="C22" s="102" t="s">
        <v>20</v>
      </c>
      <c r="D22" s="102">
        <v>3500</v>
      </c>
      <c r="E22" s="96"/>
      <c r="F22" s="97">
        <f t="shared" si="0"/>
        <v>0</v>
      </c>
      <c r="G22" s="98"/>
      <c r="H22" s="97">
        <f t="shared" si="1"/>
        <v>0</v>
      </c>
      <c r="I22" s="97">
        <f t="shared" si="2"/>
        <v>0</v>
      </c>
      <c r="J22" s="99"/>
    </row>
    <row r="23" spans="1:10" ht="52.5">
      <c r="A23" s="117">
        <f t="shared" si="3"/>
        <v>16</v>
      </c>
      <c r="B23" s="93" t="s">
        <v>271</v>
      </c>
      <c r="C23" s="102" t="s">
        <v>20</v>
      </c>
      <c r="D23" s="102">
        <v>100</v>
      </c>
      <c r="E23" s="96"/>
      <c r="F23" s="97">
        <f t="shared" si="0"/>
        <v>0</v>
      </c>
      <c r="G23" s="98"/>
      <c r="H23" s="97">
        <f t="shared" si="1"/>
        <v>0</v>
      </c>
      <c r="I23" s="97">
        <f t="shared" si="2"/>
        <v>0</v>
      </c>
      <c r="J23" s="99"/>
    </row>
    <row r="24" spans="1:10" ht="198">
      <c r="A24" s="117">
        <f t="shared" si="3"/>
        <v>17</v>
      </c>
      <c r="B24" s="93" t="s">
        <v>272</v>
      </c>
      <c r="C24" s="102" t="s">
        <v>20</v>
      </c>
      <c r="D24" s="102">
        <v>5</v>
      </c>
      <c r="E24" s="96"/>
      <c r="F24" s="97">
        <f t="shared" si="0"/>
        <v>0</v>
      </c>
      <c r="G24" s="98"/>
      <c r="H24" s="97">
        <f t="shared" si="1"/>
        <v>0</v>
      </c>
      <c r="I24" s="97">
        <f t="shared" si="2"/>
        <v>0</v>
      </c>
      <c r="J24" s="99"/>
    </row>
    <row r="25" spans="1:10" ht="78.75">
      <c r="A25" s="117">
        <f t="shared" si="3"/>
        <v>18</v>
      </c>
      <c r="B25" s="93" t="s">
        <v>273</v>
      </c>
      <c r="C25" s="102" t="s">
        <v>20</v>
      </c>
      <c r="D25" s="102">
        <v>50</v>
      </c>
      <c r="E25" s="96"/>
      <c r="F25" s="97">
        <f t="shared" si="0"/>
        <v>0</v>
      </c>
      <c r="G25" s="98"/>
      <c r="H25" s="97">
        <f t="shared" si="1"/>
        <v>0</v>
      </c>
      <c r="I25" s="97">
        <f t="shared" si="2"/>
        <v>0</v>
      </c>
      <c r="J25" s="99"/>
    </row>
    <row r="26" spans="1:10" ht="292.5" customHeight="1">
      <c r="A26" s="117">
        <f t="shared" si="3"/>
        <v>19</v>
      </c>
      <c r="B26" s="128" t="s">
        <v>274</v>
      </c>
      <c r="C26" s="102" t="s">
        <v>20</v>
      </c>
      <c r="D26" s="102">
        <v>400</v>
      </c>
      <c r="E26" s="96"/>
      <c r="F26" s="97">
        <f t="shared" si="0"/>
        <v>0</v>
      </c>
      <c r="G26" s="98"/>
      <c r="H26" s="97">
        <f t="shared" si="1"/>
        <v>0</v>
      </c>
      <c r="I26" s="97">
        <f t="shared" si="2"/>
        <v>0</v>
      </c>
      <c r="J26" s="99"/>
    </row>
    <row r="27" spans="1:10" ht="52.5">
      <c r="A27" s="12">
        <f t="shared" si="3"/>
        <v>20</v>
      </c>
      <c r="B27" s="128" t="s">
        <v>275</v>
      </c>
      <c r="C27" s="102" t="s">
        <v>20</v>
      </c>
      <c r="D27" s="102">
        <v>40</v>
      </c>
      <c r="E27" s="96"/>
      <c r="F27" s="97">
        <f t="shared" si="0"/>
        <v>0</v>
      </c>
      <c r="G27" s="98"/>
      <c r="H27" s="97">
        <f t="shared" si="1"/>
        <v>0</v>
      </c>
      <c r="I27" s="97">
        <f t="shared" si="2"/>
        <v>0</v>
      </c>
      <c r="J27" s="99"/>
    </row>
    <row r="28" spans="5:9" ht="12.75">
      <c r="E28" s="59" t="s">
        <v>180</v>
      </c>
      <c r="F28" s="58">
        <f>SUM(F8:F27)</f>
        <v>0</v>
      </c>
      <c r="I28" s="66">
        <f>ROUND(F28+(F28*G25),2)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18.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276</v>
      </c>
      <c r="B1" s="163"/>
      <c r="C1" s="163"/>
      <c r="D1" s="163"/>
      <c r="E1" s="163"/>
      <c r="F1" s="163"/>
      <c r="G1" s="163"/>
      <c r="H1" s="163"/>
      <c r="I1" s="163"/>
      <c r="J1" s="163"/>
    </row>
    <row r="2" spans="1:10" ht="13.5">
      <c r="A2" s="163" t="s">
        <v>394</v>
      </c>
      <c r="B2" s="163"/>
      <c r="C2" s="163"/>
      <c r="D2" s="163"/>
      <c r="E2" s="163"/>
      <c r="F2" s="163"/>
      <c r="G2" s="163"/>
      <c r="H2" s="163"/>
      <c r="I2" s="163"/>
      <c r="J2" s="163"/>
    </row>
    <row r="3" spans="1:10" ht="13.5">
      <c r="A3" s="164" t="s">
        <v>277</v>
      </c>
      <c r="B3" s="164"/>
      <c r="C3" s="164"/>
      <c r="D3" s="164"/>
      <c r="E3" s="164"/>
      <c r="F3" s="164"/>
      <c r="G3" s="164"/>
      <c r="H3" s="164"/>
      <c r="I3" s="164"/>
      <c r="J3" s="164"/>
    </row>
    <row r="4" spans="1:10" ht="408.75" customHeight="1">
      <c r="A4" s="165" t="s">
        <v>395</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53">
        <v>2</v>
      </c>
      <c r="C7" s="53">
        <v>3</v>
      </c>
      <c r="D7" s="53">
        <v>4</v>
      </c>
      <c r="E7" s="118">
        <v>5</v>
      </c>
      <c r="F7" s="53" t="s">
        <v>10</v>
      </c>
      <c r="G7" s="3">
        <v>7</v>
      </c>
      <c r="H7" s="3" t="s">
        <v>11</v>
      </c>
      <c r="I7" s="3" t="s">
        <v>12</v>
      </c>
      <c r="J7" s="3">
        <v>10</v>
      </c>
    </row>
    <row r="8" spans="1:10" ht="120.75" customHeight="1">
      <c r="A8" s="12">
        <v>1</v>
      </c>
      <c r="B8" s="131" t="s">
        <v>278</v>
      </c>
      <c r="C8" s="94" t="s">
        <v>20</v>
      </c>
      <c r="D8" s="102">
        <v>25</v>
      </c>
      <c r="E8" s="103"/>
      <c r="F8" s="97">
        <f aca="true" t="shared" si="0" ref="F8:F14">ROUND(E8*D8,2)</f>
        <v>0</v>
      </c>
      <c r="G8" s="129"/>
      <c r="H8" s="8">
        <f aca="true" t="shared" si="1" ref="H8:H14">ROUND(I8/D8,2)</f>
        <v>0</v>
      </c>
      <c r="I8" s="8">
        <f aca="true" t="shared" si="2" ref="I8:I14">ROUND(F8+(F8*G8),2)</f>
        <v>0</v>
      </c>
      <c r="J8" s="10"/>
    </row>
    <row r="9" spans="1:10" ht="39">
      <c r="A9" s="12">
        <f aca="true" t="shared" si="3" ref="A9:A14">A8+1</f>
        <v>2</v>
      </c>
      <c r="B9" s="131" t="s">
        <v>279</v>
      </c>
      <c r="C9" s="94" t="s">
        <v>20</v>
      </c>
      <c r="D9" s="102">
        <v>5</v>
      </c>
      <c r="E9" s="103"/>
      <c r="F9" s="97">
        <f t="shared" si="0"/>
        <v>0</v>
      </c>
      <c r="G9" s="129"/>
      <c r="H9" s="8">
        <f t="shared" si="1"/>
        <v>0</v>
      </c>
      <c r="I9" s="8">
        <f t="shared" si="2"/>
        <v>0</v>
      </c>
      <c r="J9" s="10"/>
    </row>
    <row r="10" spans="1:10" ht="66" customHeight="1">
      <c r="A10" s="117">
        <f t="shared" si="3"/>
        <v>3</v>
      </c>
      <c r="B10" s="131" t="s">
        <v>280</v>
      </c>
      <c r="C10" s="94" t="s">
        <v>20</v>
      </c>
      <c r="D10" s="102">
        <v>5</v>
      </c>
      <c r="E10" s="103"/>
      <c r="F10" s="97">
        <f t="shared" si="0"/>
        <v>0</v>
      </c>
      <c r="G10" s="130"/>
      <c r="H10" s="56">
        <f t="shared" si="1"/>
        <v>0</v>
      </c>
      <c r="I10" s="56">
        <f t="shared" si="2"/>
        <v>0</v>
      </c>
      <c r="J10" s="21"/>
    </row>
    <row r="11" spans="1:10" ht="23.25" customHeight="1">
      <c r="A11" s="117">
        <f t="shared" si="3"/>
        <v>4</v>
      </c>
      <c r="B11" s="113" t="s">
        <v>281</v>
      </c>
      <c r="C11" s="102" t="s">
        <v>20</v>
      </c>
      <c r="D11" s="102">
        <v>2</v>
      </c>
      <c r="E11" s="103"/>
      <c r="F11" s="97">
        <f t="shared" si="0"/>
        <v>0</v>
      </c>
      <c r="G11" s="130"/>
      <c r="H11" s="56">
        <f t="shared" si="1"/>
        <v>0</v>
      </c>
      <c r="I11" s="56">
        <f t="shared" si="2"/>
        <v>0</v>
      </c>
      <c r="J11" s="10"/>
    </row>
    <row r="12" spans="1:10" ht="409.5">
      <c r="A12" s="117">
        <f t="shared" si="3"/>
        <v>5</v>
      </c>
      <c r="B12" s="132" t="s">
        <v>282</v>
      </c>
      <c r="C12" s="102" t="s">
        <v>20</v>
      </c>
      <c r="D12" s="133">
        <v>8</v>
      </c>
      <c r="E12" s="134"/>
      <c r="F12" s="97">
        <f t="shared" si="0"/>
        <v>0</v>
      </c>
      <c r="G12" s="130"/>
      <c r="H12" s="56">
        <f t="shared" si="1"/>
        <v>0</v>
      </c>
      <c r="I12" s="56">
        <f t="shared" si="2"/>
        <v>0</v>
      </c>
      <c r="J12" s="10"/>
    </row>
    <row r="13" spans="1:10" ht="120" customHeight="1">
      <c r="A13" s="117">
        <f t="shared" si="3"/>
        <v>6</v>
      </c>
      <c r="B13" s="115" t="s">
        <v>283</v>
      </c>
      <c r="C13" s="102" t="s">
        <v>20</v>
      </c>
      <c r="D13" s="133">
        <v>8</v>
      </c>
      <c r="E13" s="134"/>
      <c r="F13" s="97">
        <f t="shared" si="0"/>
        <v>0</v>
      </c>
      <c r="G13" s="130"/>
      <c r="H13" s="56">
        <f t="shared" si="1"/>
        <v>0</v>
      </c>
      <c r="I13" s="56">
        <f t="shared" si="2"/>
        <v>0</v>
      </c>
      <c r="J13" s="10"/>
    </row>
    <row r="14" spans="1:10" ht="174" customHeight="1">
      <c r="A14" s="117">
        <f t="shared" si="3"/>
        <v>7</v>
      </c>
      <c r="B14" s="115" t="s">
        <v>284</v>
      </c>
      <c r="C14" s="102" t="s">
        <v>20</v>
      </c>
      <c r="D14" s="133">
        <v>30</v>
      </c>
      <c r="E14" s="134"/>
      <c r="F14" s="97">
        <f t="shared" si="0"/>
        <v>0</v>
      </c>
      <c r="G14" s="129"/>
      <c r="H14" s="8">
        <f t="shared" si="1"/>
        <v>0</v>
      </c>
      <c r="I14" s="56">
        <f t="shared" si="2"/>
        <v>0</v>
      </c>
      <c r="J14" s="10"/>
    </row>
    <row r="15" spans="5:9" ht="12.75">
      <c r="E15" s="59" t="s">
        <v>180</v>
      </c>
      <c r="F15" s="58">
        <f>SUM(F8:F14)</f>
        <v>0</v>
      </c>
      <c r="I15" s="51">
        <f>ROUND(F15+(F15*G14),2)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19.xml><?xml version="1.0" encoding="utf-8"?>
<worksheet xmlns="http://schemas.openxmlformats.org/spreadsheetml/2006/main" xmlns:r="http://schemas.openxmlformats.org/officeDocument/2006/relationships">
  <dimension ref="A1:J12"/>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285</v>
      </c>
      <c r="B1" s="163"/>
      <c r="C1" s="163"/>
      <c r="D1" s="163"/>
      <c r="E1" s="163"/>
      <c r="F1" s="163"/>
      <c r="G1" s="163"/>
      <c r="H1" s="163"/>
      <c r="I1" s="163"/>
      <c r="J1" s="163"/>
    </row>
    <row r="2" spans="1:10" ht="13.5">
      <c r="A2" s="163" t="s">
        <v>392</v>
      </c>
      <c r="B2" s="163"/>
      <c r="C2" s="163"/>
      <c r="D2" s="163"/>
      <c r="E2" s="163"/>
      <c r="F2" s="163"/>
      <c r="G2" s="163"/>
      <c r="H2" s="163"/>
      <c r="I2" s="163"/>
      <c r="J2" s="163"/>
    </row>
    <row r="3" spans="1:10" ht="13.5">
      <c r="A3" s="164" t="s">
        <v>286</v>
      </c>
      <c r="B3" s="164"/>
      <c r="C3" s="164"/>
      <c r="D3" s="164"/>
      <c r="E3" s="164"/>
      <c r="F3" s="164"/>
      <c r="G3" s="164"/>
      <c r="H3" s="164"/>
      <c r="I3" s="164"/>
      <c r="J3" s="164"/>
    </row>
    <row r="4" spans="1:10" ht="408.75" customHeight="1">
      <c r="A4" s="165" t="s">
        <v>393</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53">
        <v>2</v>
      </c>
      <c r="C7" s="53">
        <v>3</v>
      </c>
      <c r="D7" s="53">
        <v>4</v>
      </c>
      <c r="E7" s="118">
        <v>5</v>
      </c>
      <c r="F7" s="53" t="s">
        <v>10</v>
      </c>
      <c r="G7" s="3">
        <v>7</v>
      </c>
      <c r="H7" s="3" t="s">
        <v>11</v>
      </c>
      <c r="I7" s="3" t="s">
        <v>12</v>
      </c>
      <c r="J7" s="3">
        <v>10</v>
      </c>
    </row>
    <row r="8" spans="1:10" ht="173.25" customHeight="1">
      <c r="A8" s="12">
        <v>1</v>
      </c>
      <c r="B8" s="93" t="s">
        <v>287</v>
      </c>
      <c r="C8" s="94" t="s">
        <v>20</v>
      </c>
      <c r="D8" s="102">
        <v>240</v>
      </c>
      <c r="E8" s="103"/>
      <c r="F8" s="97">
        <f>ROUND(E8*D8,2)</f>
        <v>0</v>
      </c>
      <c r="G8" s="129"/>
      <c r="H8" s="8">
        <f>ROUND(I8/D8,2)</f>
        <v>0</v>
      </c>
      <c r="I8" s="8">
        <f>ROUND(F8+(F8*G8),2)</f>
        <v>0</v>
      </c>
      <c r="J8" s="10"/>
    </row>
    <row r="9" spans="1:10" ht="108.75" customHeight="1">
      <c r="A9" s="12">
        <f>A8+1</f>
        <v>2</v>
      </c>
      <c r="B9" s="135" t="s">
        <v>288</v>
      </c>
      <c r="C9" s="94" t="s">
        <v>15</v>
      </c>
      <c r="D9" s="102">
        <v>1</v>
      </c>
      <c r="E9" s="103"/>
      <c r="F9" s="97">
        <f>ROUND(E9*D9,2)</f>
        <v>0</v>
      </c>
      <c r="G9" s="129"/>
      <c r="H9" s="8">
        <f>ROUND(I9/D9,2)</f>
        <v>0</v>
      </c>
      <c r="I9" s="8">
        <f>ROUND(F9+(F9*G9),2)</f>
        <v>0</v>
      </c>
      <c r="J9" s="10"/>
    </row>
    <row r="10" spans="1:10" ht="29.25" customHeight="1">
      <c r="A10" s="117">
        <f>A9+1</f>
        <v>3</v>
      </c>
      <c r="B10" s="135" t="s">
        <v>289</v>
      </c>
      <c r="C10" s="94" t="s">
        <v>15</v>
      </c>
      <c r="D10" s="102">
        <v>2</v>
      </c>
      <c r="E10" s="103"/>
      <c r="F10" s="97">
        <f>ROUND(E10*D10,2)</f>
        <v>0</v>
      </c>
      <c r="G10" s="130"/>
      <c r="H10" s="56">
        <f>ROUND(I10/D10,2)</f>
        <v>0</v>
      </c>
      <c r="I10" s="56">
        <f>ROUND(F10+(F10*G10),2)</f>
        <v>0</v>
      </c>
      <c r="J10" s="21"/>
    </row>
    <row r="11" spans="1:10" ht="32.25" customHeight="1">
      <c r="A11" s="12">
        <f>A10+1</f>
        <v>4</v>
      </c>
      <c r="B11" s="93" t="s">
        <v>290</v>
      </c>
      <c r="C11" s="102" t="s">
        <v>20</v>
      </c>
      <c r="D11" s="102">
        <v>30</v>
      </c>
      <c r="E11" s="103"/>
      <c r="F11" s="97">
        <f>ROUND(E11*D11,2)</f>
        <v>0</v>
      </c>
      <c r="G11" s="129"/>
      <c r="H11" s="8">
        <f>ROUND(I11/D11,2)</f>
        <v>0</v>
      </c>
      <c r="I11" s="56">
        <f>ROUND(F11+(F11*G11),2)</f>
        <v>0</v>
      </c>
      <c r="J11" s="10"/>
    </row>
    <row r="12" spans="5:9" ht="12.75">
      <c r="E12" s="59" t="s">
        <v>180</v>
      </c>
      <c r="F12" s="58">
        <f>SUM(F8:F11)</f>
        <v>0</v>
      </c>
      <c r="I12" s="51">
        <f>ROUND(F12+(F12*G11),2)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42</v>
      </c>
      <c r="B1" s="163"/>
      <c r="C1" s="163"/>
      <c r="D1" s="163"/>
      <c r="E1" s="163"/>
      <c r="F1" s="163"/>
      <c r="G1" s="163"/>
      <c r="H1" s="163"/>
      <c r="I1" s="163"/>
      <c r="J1" s="163"/>
    </row>
    <row r="2" spans="1:10" ht="13.5">
      <c r="A2" s="163" t="s">
        <v>428</v>
      </c>
      <c r="B2" s="163"/>
      <c r="C2" s="163"/>
      <c r="D2" s="163"/>
      <c r="E2" s="163"/>
      <c r="F2" s="163"/>
      <c r="G2" s="163"/>
      <c r="H2" s="163"/>
      <c r="I2" s="163"/>
      <c r="J2" s="163"/>
    </row>
    <row r="3" spans="1:10" ht="13.5">
      <c r="A3" s="164" t="s">
        <v>43</v>
      </c>
      <c r="B3" s="164"/>
      <c r="C3" s="164"/>
      <c r="D3" s="164"/>
      <c r="E3" s="164"/>
      <c r="F3" s="164"/>
      <c r="G3" s="164"/>
      <c r="H3" s="164"/>
      <c r="I3" s="164"/>
      <c r="J3" s="164"/>
    </row>
    <row r="4" spans="1:10" ht="408.75" customHeight="1">
      <c r="A4" s="165" t="s">
        <v>427</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3">
        <v>2</v>
      </c>
      <c r="C7" s="3">
        <v>3</v>
      </c>
      <c r="D7" s="3">
        <v>4</v>
      </c>
      <c r="E7" s="3">
        <v>5</v>
      </c>
      <c r="F7" s="3" t="s">
        <v>10</v>
      </c>
      <c r="G7" s="3">
        <v>7</v>
      </c>
      <c r="H7" s="3" t="s">
        <v>11</v>
      </c>
      <c r="I7" s="3" t="s">
        <v>12</v>
      </c>
      <c r="J7" s="3">
        <v>10</v>
      </c>
    </row>
    <row r="8" spans="1:10" ht="39">
      <c r="A8" s="4">
        <v>1</v>
      </c>
      <c r="B8" s="5" t="s">
        <v>47</v>
      </c>
      <c r="C8" s="6" t="s">
        <v>20</v>
      </c>
      <c r="D8" s="6">
        <v>20</v>
      </c>
      <c r="E8" s="7"/>
      <c r="F8" s="8">
        <f aca="true" t="shared" si="0" ref="F8:F19">ROUND(E8*D8,2)</f>
        <v>0</v>
      </c>
      <c r="G8" s="9"/>
      <c r="H8" s="8">
        <f aca="true" t="shared" si="1" ref="H8:H19">ROUND(I8/D8,2)</f>
        <v>0</v>
      </c>
      <c r="I8" s="8">
        <f aca="true" t="shared" si="2" ref="I8:I19">ROUND(F8+(F8*G8),2)</f>
        <v>0</v>
      </c>
      <c r="J8" s="10"/>
    </row>
    <row r="9" spans="1:10" ht="39">
      <c r="A9" s="4">
        <v>2</v>
      </c>
      <c r="B9" s="5" t="s">
        <v>48</v>
      </c>
      <c r="C9" s="6" t="s">
        <v>20</v>
      </c>
      <c r="D9" s="6">
        <v>100</v>
      </c>
      <c r="E9" s="7"/>
      <c r="F9" s="8">
        <f t="shared" si="0"/>
        <v>0</v>
      </c>
      <c r="G9" s="9"/>
      <c r="H9" s="8">
        <f t="shared" si="1"/>
        <v>0</v>
      </c>
      <c r="I9" s="8">
        <f t="shared" si="2"/>
        <v>0</v>
      </c>
      <c r="J9" s="10"/>
    </row>
    <row r="10" spans="1:10" ht="39">
      <c r="A10" s="4">
        <v>3</v>
      </c>
      <c r="B10" s="5" t="s">
        <v>49</v>
      </c>
      <c r="C10" s="6" t="s">
        <v>20</v>
      </c>
      <c r="D10" s="6">
        <v>40</v>
      </c>
      <c r="E10" s="7"/>
      <c r="F10" s="8">
        <f t="shared" si="0"/>
        <v>0</v>
      </c>
      <c r="G10" s="9"/>
      <c r="H10" s="8">
        <f t="shared" si="1"/>
        <v>0</v>
      </c>
      <c r="I10" s="8">
        <f t="shared" si="2"/>
        <v>0</v>
      </c>
      <c r="J10" s="10"/>
    </row>
    <row r="11" spans="1:10" ht="26.25">
      <c r="A11" s="4">
        <v>4</v>
      </c>
      <c r="B11" s="5" t="s">
        <v>50</v>
      </c>
      <c r="C11" s="6" t="s">
        <v>20</v>
      </c>
      <c r="D11" s="6">
        <v>40</v>
      </c>
      <c r="E11" s="7"/>
      <c r="F11" s="8">
        <f t="shared" si="0"/>
        <v>0</v>
      </c>
      <c r="G11" s="9"/>
      <c r="H11" s="8">
        <f t="shared" si="1"/>
        <v>0</v>
      </c>
      <c r="I11" s="8">
        <f t="shared" si="2"/>
        <v>0</v>
      </c>
      <c r="J11" s="10"/>
    </row>
    <row r="12" spans="1:10" ht="25.5" customHeight="1">
      <c r="A12" s="4">
        <v>5</v>
      </c>
      <c r="B12" s="5" t="s">
        <v>51</v>
      </c>
      <c r="C12" s="6" t="s">
        <v>20</v>
      </c>
      <c r="D12" s="6">
        <v>40</v>
      </c>
      <c r="E12" s="7"/>
      <c r="F12" s="8">
        <f t="shared" si="0"/>
        <v>0</v>
      </c>
      <c r="G12" s="9"/>
      <c r="H12" s="8">
        <f t="shared" si="1"/>
        <v>0</v>
      </c>
      <c r="I12" s="8">
        <f t="shared" si="2"/>
        <v>0</v>
      </c>
      <c r="J12" s="10"/>
    </row>
    <row r="13" spans="1:10" ht="26.25">
      <c r="A13" s="4">
        <v>6</v>
      </c>
      <c r="B13" s="5" t="s">
        <v>52</v>
      </c>
      <c r="C13" s="6" t="s">
        <v>20</v>
      </c>
      <c r="D13" s="6">
        <v>60</v>
      </c>
      <c r="E13" s="7"/>
      <c r="F13" s="8">
        <f t="shared" si="0"/>
        <v>0</v>
      </c>
      <c r="G13" s="9"/>
      <c r="H13" s="8">
        <f t="shared" si="1"/>
        <v>0</v>
      </c>
      <c r="I13" s="8">
        <f t="shared" si="2"/>
        <v>0</v>
      </c>
      <c r="J13" s="10"/>
    </row>
    <row r="14" spans="1:10" ht="26.25">
      <c r="A14" s="4">
        <v>7</v>
      </c>
      <c r="B14" s="11" t="s">
        <v>53</v>
      </c>
      <c r="C14" s="6" t="s">
        <v>20</v>
      </c>
      <c r="D14" s="6">
        <v>100</v>
      </c>
      <c r="E14" s="7"/>
      <c r="F14" s="8">
        <f t="shared" si="0"/>
        <v>0</v>
      </c>
      <c r="G14" s="9"/>
      <c r="H14" s="8">
        <f t="shared" si="1"/>
        <v>0</v>
      </c>
      <c r="I14" s="8">
        <f t="shared" si="2"/>
        <v>0</v>
      </c>
      <c r="J14" s="10"/>
    </row>
    <row r="15" spans="1:10" ht="52.5">
      <c r="A15" s="12">
        <v>8</v>
      </c>
      <c r="B15" s="13" t="s">
        <v>54</v>
      </c>
      <c r="C15" s="14" t="s">
        <v>20</v>
      </c>
      <c r="D15" s="6">
        <v>20</v>
      </c>
      <c r="E15" s="7"/>
      <c r="F15" s="8">
        <f t="shared" si="0"/>
        <v>0</v>
      </c>
      <c r="G15" s="9"/>
      <c r="H15" s="8">
        <f t="shared" si="1"/>
        <v>0</v>
      </c>
      <c r="I15" s="8">
        <f t="shared" si="2"/>
        <v>0</v>
      </c>
      <c r="J15" s="10"/>
    </row>
    <row r="16" spans="1:10" ht="52.5">
      <c r="A16" s="4">
        <v>9</v>
      </c>
      <c r="B16" s="24" t="s">
        <v>55</v>
      </c>
      <c r="C16" s="6" t="s">
        <v>20</v>
      </c>
      <c r="D16" s="6">
        <v>50</v>
      </c>
      <c r="E16" s="7"/>
      <c r="F16" s="8">
        <f t="shared" si="0"/>
        <v>0</v>
      </c>
      <c r="G16" s="9"/>
      <c r="H16" s="8">
        <f t="shared" si="1"/>
        <v>0</v>
      </c>
      <c r="I16" s="8">
        <f t="shared" si="2"/>
        <v>0</v>
      </c>
      <c r="J16" s="10"/>
    </row>
    <row r="17" spans="1:10" ht="52.5">
      <c r="A17" s="4">
        <v>10</v>
      </c>
      <c r="B17" s="5" t="s">
        <v>56</v>
      </c>
      <c r="C17" s="6" t="s">
        <v>20</v>
      </c>
      <c r="D17" s="6">
        <v>20</v>
      </c>
      <c r="E17" s="7"/>
      <c r="F17" s="8">
        <f t="shared" si="0"/>
        <v>0</v>
      </c>
      <c r="G17" s="9"/>
      <c r="H17" s="8">
        <f t="shared" si="1"/>
        <v>0</v>
      </c>
      <c r="I17" s="8">
        <f t="shared" si="2"/>
        <v>0</v>
      </c>
      <c r="J17" s="10"/>
    </row>
    <row r="18" spans="1:10" ht="12.75">
      <c r="A18" s="4">
        <v>11</v>
      </c>
      <c r="B18" s="5" t="s">
        <v>57</v>
      </c>
      <c r="C18" s="6" t="s">
        <v>20</v>
      </c>
      <c r="D18" s="6">
        <v>10</v>
      </c>
      <c r="E18" s="7"/>
      <c r="F18" s="8">
        <f t="shared" si="0"/>
        <v>0</v>
      </c>
      <c r="G18" s="9"/>
      <c r="H18" s="8">
        <f t="shared" si="1"/>
        <v>0</v>
      </c>
      <c r="I18" s="8">
        <f t="shared" si="2"/>
        <v>0</v>
      </c>
      <c r="J18" s="10"/>
    </row>
    <row r="19" spans="1:10" ht="26.25">
      <c r="A19" s="4">
        <v>12</v>
      </c>
      <c r="B19" s="5" t="s">
        <v>58</v>
      </c>
      <c r="C19" s="6" t="s">
        <v>20</v>
      </c>
      <c r="D19" s="6">
        <v>50</v>
      </c>
      <c r="E19" s="7"/>
      <c r="F19" s="8">
        <f t="shared" si="0"/>
        <v>0</v>
      </c>
      <c r="G19" s="9"/>
      <c r="H19" s="8">
        <f t="shared" si="1"/>
        <v>0</v>
      </c>
      <c r="I19" s="8">
        <f t="shared" si="2"/>
        <v>0</v>
      </c>
      <c r="J19" s="6"/>
    </row>
    <row r="20" spans="2:10" ht="12.75">
      <c r="B20" s="15"/>
      <c r="E20" s="16" t="s">
        <v>41</v>
      </c>
      <c r="F20" s="17">
        <f>SUM(F8:F19)</f>
        <v>0</v>
      </c>
      <c r="G20" s="18"/>
      <c r="H20" s="19"/>
      <c r="I20" s="20">
        <f>ROUND(F20+(F20*G19),2)</f>
        <v>0</v>
      </c>
      <c r="J20" s="21"/>
    </row>
    <row r="21" spans="2:10" ht="12.75">
      <c r="B21" s="15"/>
      <c r="I21" s="22"/>
      <c r="J21" s="23"/>
    </row>
    <row r="22" spans="2:9" ht="12.75">
      <c r="B22" s="15"/>
      <c r="I22" s="23"/>
    </row>
    <row r="23" spans="2:9" ht="12.75">
      <c r="B23" s="15"/>
      <c r="I23" s="23"/>
    </row>
    <row r="25" ht="12.75">
      <c r="I25" s="23"/>
    </row>
    <row r="26" ht="12.75">
      <c r="I26" s="23"/>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20.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291</v>
      </c>
      <c r="B1" s="163"/>
      <c r="C1" s="163"/>
      <c r="D1" s="163"/>
      <c r="E1" s="163"/>
      <c r="F1" s="163"/>
      <c r="G1" s="163"/>
      <c r="H1" s="163"/>
      <c r="I1" s="163"/>
      <c r="J1" s="163"/>
    </row>
    <row r="2" spans="1:10" ht="13.5">
      <c r="A2" s="163" t="s">
        <v>390</v>
      </c>
      <c r="B2" s="163"/>
      <c r="C2" s="163"/>
      <c r="D2" s="163"/>
      <c r="E2" s="163"/>
      <c r="F2" s="163"/>
      <c r="G2" s="163"/>
      <c r="H2" s="163"/>
      <c r="I2" s="163"/>
      <c r="J2" s="163"/>
    </row>
    <row r="3" spans="1:10" ht="13.5">
      <c r="A3" s="164" t="s">
        <v>292</v>
      </c>
      <c r="B3" s="164"/>
      <c r="C3" s="164"/>
      <c r="D3" s="164"/>
      <c r="E3" s="164"/>
      <c r="F3" s="164"/>
      <c r="G3" s="164"/>
      <c r="H3" s="164"/>
      <c r="I3" s="164"/>
      <c r="J3" s="164"/>
    </row>
    <row r="4" spans="1:10" ht="408.75" customHeight="1">
      <c r="A4" s="165" t="s">
        <v>391</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53">
        <v>2</v>
      </c>
      <c r="C7" s="53">
        <v>3</v>
      </c>
      <c r="D7" s="53">
        <v>4</v>
      </c>
      <c r="E7" s="118">
        <v>5</v>
      </c>
      <c r="F7" s="3" t="s">
        <v>10</v>
      </c>
      <c r="G7" s="3">
        <v>7</v>
      </c>
      <c r="H7" s="3" t="s">
        <v>11</v>
      </c>
      <c r="I7" s="3" t="s">
        <v>12</v>
      </c>
      <c r="J7" s="3">
        <v>10</v>
      </c>
    </row>
    <row r="8" spans="1:10" ht="24.75" customHeight="1">
      <c r="A8" s="12">
        <v>1</v>
      </c>
      <c r="B8" s="136" t="s">
        <v>293</v>
      </c>
      <c r="C8" s="94" t="s">
        <v>20</v>
      </c>
      <c r="D8" s="137">
        <v>600</v>
      </c>
      <c r="E8" s="103"/>
      <c r="F8" s="108">
        <f aca="true" t="shared" si="0" ref="F8:F17">ROUND(D8*E8,2)</f>
        <v>0</v>
      </c>
      <c r="G8" s="9"/>
      <c r="H8" s="8">
        <f aca="true" t="shared" si="1" ref="H8:H17">ROUND(I8/D8,2)</f>
        <v>0</v>
      </c>
      <c r="I8" s="8">
        <f aca="true" t="shared" si="2" ref="I8:I17">ROUND(F8+(F8*G8),2)</f>
        <v>0</v>
      </c>
      <c r="J8" s="10"/>
    </row>
    <row r="9" spans="1:10" ht="26.25" customHeight="1">
      <c r="A9" s="12">
        <f aca="true" t="shared" si="3" ref="A9:A17">A8+1</f>
        <v>2</v>
      </c>
      <c r="B9" s="138" t="s">
        <v>294</v>
      </c>
      <c r="C9" s="94" t="s">
        <v>20</v>
      </c>
      <c r="D9" s="137">
        <v>600</v>
      </c>
      <c r="E9" s="103"/>
      <c r="F9" s="108">
        <f t="shared" si="0"/>
        <v>0</v>
      </c>
      <c r="G9" s="9"/>
      <c r="H9" s="8">
        <f t="shared" si="1"/>
        <v>0</v>
      </c>
      <c r="I9" s="8">
        <f t="shared" si="2"/>
        <v>0</v>
      </c>
      <c r="J9" s="10"/>
    </row>
    <row r="10" spans="1:10" ht="44.25" customHeight="1">
      <c r="A10" s="117">
        <f t="shared" si="3"/>
        <v>3</v>
      </c>
      <c r="B10" s="138" t="s">
        <v>295</v>
      </c>
      <c r="C10" s="94" t="s">
        <v>20</v>
      </c>
      <c r="D10" s="137">
        <v>1000</v>
      </c>
      <c r="E10" s="103"/>
      <c r="F10" s="108">
        <f t="shared" si="0"/>
        <v>0</v>
      </c>
      <c r="G10" s="57"/>
      <c r="H10" s="8">
        <f t="shared" si="1"/>
        <v>0</v>
      </c>
      <c r="I10" s="56">
        <f t="shared" si="2"/>
        <v>0</v>
      </c>
      <c r="J10" s="10"/>
    </row>
    <row r="11" spans="1:10" ht="18" customHeight="1">
      <c r="A11" s="117">
        <f t="shared" si="3"/>
        <v>4</v>
      </c>
      <c r="B11" s="138" t="s">
        <v>296</v>
      </c>
      <c r="C11" s="94" t="s">
        <v>20</v>
      </c>
      <c r="D11" s="137">
        <v>500</v>
      </c>
      <c r="E11" s="103"/>
      <c r="F11" s="108">
        <f t="shared" si="0"/>
        <v>0</v>
      </c>
      <c r="G11" s="57"/>
      <c r="H11" s="8">
        <f t="shared" si="1"/>
        <v>0</v>
      </c>
      <c r="I11" s="56">
        <f t="shared" si="2"/>
        <v>0</v>
      </c>
      <c r="J11" s="10"/>
    </row>
    <row r="12" spans="1:10" ht="54" customHeight="1">
      <c r="A12" s="117">
        <f t="shared" si="3"/>
        <v>5</v>
      </c>
      <c r="B12" s="139" t="s">
        <v>297</v>
      </c>
      <c r="C12" s="94" t="s">
        <v>20</v>
      </c>
      <c r="D12" s="137">
        <v>600</v>
      </c>
      <c r="E12" s="103"/>
      <c r="F12" s="108">
        <f t="shared" si="0"/>
        <v>0</v>
      </c>
      <c r="G12" s="57"/>
      <c r="H12" s="8">
        <f t="shared" si="1"/>
        <v>0</v>
      </c>
      <c r="I12" s="56">
        <f t="shared" si="2"/>
        <v>0</v>
      </c>
      <c r="J12" s="10"/>
    </row>
    <row r="13" spans="1:10" ht="29.25" customHeight="1">
      <c r="A13" s="117">
        <f t="shared" si="3"/>
        <v>6</v>
      </c>
      <c r="B13" s="138" t="s">
        <v>298</v>
      </c>
      <c r="C13" s="94" t="s">
        <v>20</v>
      </c>
      <c r="D13" s="137">
        <v>200</v>
      </c>
      <c r="E13" s="103"/>
      <c r="F13" s="108">
        <f t="shared" si="0"/>
        <v>0</v>
      </c>
      <c r="G13" s="57"/>
      <c r="H13" s="8">
        <f t="shared" si="1"/>
        <v>0</v>
      </c>
      <c r="I13" s="56">
        <f t="shared" si="2"/>
        <v>0</v>
      </c>
      <c r="J13" s="10"/>
    </row>
    <row r="14" spans="1:10" ht="39" customHeight="1">
      <c r="A14" s="117">
        <f t="shared" si="3"/>
        <v>7</v>
      </c>
      <c r="B14" s="135" t="s">
        <v>299</v>
      </c>
      <c r="C14" s="94" t="s">
        <v>20</v>
      </c>
      <c r="D14" s="137">
        <v>50</v>
      </c>
      <c r="E14" s="103"/>
      <c r="F14" s="108">
        <f t="shared" si="0"/>
        <v>0</v>
      </c>
      <c r="G14" s="57"/>
      <c r="H14" s="8">
        <f t="shared" si="1"/>
        <v>0</v>
      </c>
      <c r="I14" s="56">
        <f t="shared" si="2"/>
        <v>0</v>
      </c>
      <c r="J14" s="10"/>
    </row>
    <row r="15" spans="1:10" ht="79.5" customHeight="1">
      <c r="A15" s="117">
        <f t="shared" si="3"/>
        <v>8</v>
      </c>
      <c r="B15" s="140" t="s">
        <v>300</v>
      </c>
      <c r="C15" s="94" t="s">
        <v>20</v>
      </c>
      <c r="D15" s="137">
        <v>600</v>
      </c>
      <c r="E15" s="103"/>
      <c r="F15" s="108">
        <f t="shared" si="0"/>
        <v>0</v>
      </c>
      <c r="G15" s="57"/>
      <c r="H15" s="8">
        <f t="shared" si="1"/>
        <v>0</v>
      </c>
      <c r="I15" s="56">
        <f t="shared" si="2"/>
        <v>0</v>
      </c>
      <c r="J15" s="10"/>
    </row>
    <row r="16" spans="1:10" ht="18" customHeight="1">
      <c r="A16" s="117">
        <f t="shared" si="3"/>
        <v>9</v>
      </c>
      <c r="B16" s="141" t="s">
        <v>301</v>
      </c>
      <c r="C16" s="94" t="s">
        <v>20</v>
      </c>
      <c r="D16" s="137">
        <v>500</v>
      </c>
      <c r="E16" s="103"/>
      <c r="F16" s="108">
        <f t="shared" si="0"/>
        <v>0</v>
      </c>
      <c r="G16" s="57"/>
      <c r="H16" s="8">
        <f t="shared" si="1"/>
        <v>0</v>
      </c>
      <c r="I16" s="56">
        <f t="shared" si="2"/>
        <v>0</v>
      </c>
      <c r="J16" s="10"/>
    </row>
    <row r="17" spans="1:10" ht="18" customHeight="1">
      <c r="A17" s="12">
        <f t="shared" si="3"/>
        <v>10</v>
      </c>
      <c r="B17" s="142" t="s">
        <v>302</v>
      </c>
      <c r="C17" s="94" t="s">
        <v>15</v>
      </c>
      <c r="D17" s="137">
        <v>40</v>
      </c>
      <c r="E17" s="103"/>
      <c r="F17" s="108">
        <f t="shared" si="0"/>
        <v>0</v>
      </c>
      <c r="G17" s="9"/>
      <c r="H17" s="8">
        <f t="shared" si="1"/>
        <v>0</v>
      </c>
      <c r="I17" s="56">
        <f t="shared" si="2"/>
        <v>0</v>
      </c>
      <c r="J17" s="21"/>
    </row>
    <row r="18" spans="5:9" ht="12.75">
      <c r="E18" s="59" t="s">
        <v>180</v>
      </c>
      <c r="F18" s="48">
        <f>SUM(F8:F17)</f>
        <v>0</v>
      </c>
      <c r="I18" s="51">
        <f>ROUND(F18+(F18*G17),2)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1.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303</v>
      </c>
      <c r="B1" s="163"/>
      <c r="C1" s="163"/>
      <c r="D1" s="163"/>
      <c r="E1" s="163"/>
      <c r="F1" s="163"/>
      <c r="G1" s="163"/>
      <c r="H1" s="163"/>
      <c r="I1" s="163"/>
      <c r="J1" s="163"/>
    </row>
    <row r="2" spans="1:10" ht="13.5">
      <c r="A2" s="163" t="s">
        <v>388</v>
      </c>
      <c r="B2" s="163"/>
      <c r="C2" s="163"/>
      <c r="D2" s="163"/>
      <c r="E2" s="163"/>
      <c r="F2" s="163"/>
      <c r="G2" s="163"/>
      <c r="H2" s="163"/>
      <c r="I2" s="163"/>
      <c r="J2" s="163"/>
    </row>
    <row r="3" spans="1:10" ht="13.5">
      <c r="A3" s="164" t="s">
        <v>304</v>
      </c>
      <c r="B3" s="164"/>
      <c r="C3" s="164"/>
      <c r="D3" s="164"/>
      <c r="E3" s="164"/>
      <c r="F3" s="164"/>
      <c r="G3" s="164"/>
      <c r="H3" s="164"/>
      <c r="I3" s="164"/>
      <c r="J3" s="164"/>
    </row>
    <row r="4" spans="1:10" ht="408.75" customHeight="1">
      <c r="A4" s="165" t="s">
        <v>389</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53">
        <v>2</v>
      </c>
      <c r="C7" s="53">
        <v>3</v>
      </c>
      <c r="D7" s="53">
        <v>4</v>
      </c>
      <c r="E7" s="118">
        <v>5</v>
      </c>
      <c r="F7" s="3" t="s">
        <v>10</v>
      </c>
      <c r="G7" s="3">
        <v>7</v>
      </c>
      <c r="H7" s="3" t="s">
        <v>11</v>
      </c>
      <c r="I7" s="3" t="s">
        <v>12</v>
      </c>
      <c r="J7" s="3">
        <v>10</v>
      </c>
    </row>
    <row r="8" spans="1:10" ht="24.75" customHeight="1">
      <c r="A8" s="12">
        <v>1</v>
      </c>
      <c r="B8" s="135" t="s">
        <v>305</v>
      </c>
      <c r="C8" s="94" t="s">
        <v>20</v>
      </c>
      <c r="D8" s="106">
        <v>1200</v>
      </c>
      <c r="E8" s="103"/>
      <c r="F8" s="108">
        <f aca="true" t="shared" si="0" ref="F8:F14">ROUND(D8*E8,2)</f>
        <v>0</v>
      </c>
      <c r="G8" s="9"/>
      <c r="H8" s="8">
        <f aca="true" t="shared" si="1" ref="H8:H14">ROUND(I8/D8,2)</f>
        <v>0</v>
      </c>
      <c r="I8" s="8">
        <f aca="true" t="shared" si="2" ref="I8:I14">ROUND(F8+(F8*G8),2)</f>
        <v>0</v>
      </c>
      <c r="J8" s="10"/>
    </row>
    <row r="9" spans="1:10" ht="26.25" customHeight="1">
      <c r="A9" s="12">
        <f aca="true" t="shared" si="3" ref="A9:A14">A8+1</f>
        <v>2</v>
      </c>
      <c r="B9" s="135" t="s">
        <v>306</v>
      </c>
      <c r="C9" s="94" t="s">
        <v>20</v>
      </c>
      <c r="D9" s="106">
        <v>3000</v>
      </c>
      <c r="E9" s="103"/>
      <c r="F9" s="108">
        <f t="shared" si="0"/>
        <v>0</v>
      </c>
      <c r="G9" s="9"/>
      <c r="H9" s="8">
        <f t="shared" si="1"/>
        <v>0</v>
      </c>
      <c r="I9" s="8">
        <f t="shared" si="2"/>
        <v>0</v>
      </c>
      <c r="J9" s="10"/>
    </row>
    <row r="10" spans="1:10" ht="26.25" customHeight="1">
      <c r="A10" s="12">
        <f t="shared" si="3"/>
        <v>3</v>
      </c>
      <c r="B10" s="143" t="s">
        <v>307</v>
      </c>
      <c r="C10" s="94" t="s">
        <v>20</v>
      </c>
      <c r="D10" s="106">
        <v>1600</v>
      </c>
      <c r="E10" s="103"/>
      <c r="F10" s="108">
        <f t="shared" si="0"/>
        <v>0</v>
      </c>
      <c r="G10" s="9"/>
      <c r="H10" s="8">
        <f t="shared" si="1"/>
        <v>0</v>
      </c>
      <c r="I10" s="8">
        <f t="shared" si="2"/>
        <v>0</v>
      </c>
      <c r="J10" s="10"/>
    </row>
    <row r="11" spans="1:10" ht="27" customHeight="1">
      <c r="A11" s="12">
        <f t="shared" si="3"/>
        <v>4</v>
      </c>
      <c r="B11" s="144" t="s">
        <v>308</v>
      </c>
      <c r="C11" s="94" t="s">
        <v>20</v>
      </c>
      <c r="D11" s="106">
        <v>500</v>
      </c>
      <c r="E11" s="103"/>
      <c r="F11" s="108">
        <f t="shared" si="0"/>
        <v>0</v>
      </c>
      <c r="G11" s="57"/>
      <c r="H11" s="8">
        <f t="shared" si="1"/>
        <v>0</v>
      </c>
      <c r="I11" s="56">
        <f t="shared" si="2"/>
        <v>0</v>
      </c>
      <c r="J11" s="10"/>
    </row>
    <row r="12" spans="1:10" ht="25.5" customHeight="1">
      <c r="A12" s="12">
        <f t="shared" si="3"/>
        <v>5</v>
      </c>
      <c r="B12" s="135" t="s">
        <v>309</v>
      </c>
      <c r="C12" s="94" t="s">
        <v>20</v>
      </c>
      <c r="D12" s="106">
        <v>300</v>
      </c>
      <c r="E12" s="103"/>
      <c r="F12" s="108">
        <f t="shared" si="0"/>
        <v>0</v>
      </c>
      <c r="G12" s="57"/>
      <c r="H12" s="8">
        <f t="shared" si="1"/>
        <v>0</v>
      </c>
      <c r="I12" s="56">
        <f t="shared" si="2"/>
        <v>0</v>
      </c>
      <c r="J12" s="10"/>
    </row>
    <row r="13" spans="1:10" ht="27" customHeight="1">
      <c r="A13" s="12">
        <f t="shared" si="3"/>
        <v>6</v>
      </c>
      <c r="B13" s="135" t="s">
        <v>310</v>
      </c>
      <c r="C13" s="94" t="s">
        <v>20</v>
      </c>
      <c r="D13" s="106">
        <v>20</v>
      </c>
      <c r="E13" s="103"/>
      <c r="F13" s="108">
        <f t="shared" si="0"/>
        <v>0</v>
      </c>
      <c r="G13" s="57"/>
      <c r="H13" s="8">
        <f t="shared" si="1"/>
        <v>0</v>
      </c>
      <c r="I13" s="56">
        <f t="shared" si="2"/>
        <v>0</v>
      </c>
      <c r="J13" s="21"/>
    </row>
    <row r="14" spans="1:10" ht="29.25" customHeight="1">
      <c r="A14" s="12">
        <f t="shared" si="3"/>
        <v>7</v>
      </c>
      <c r="B14" s="135" t="s">
        <v>311</v>
      </c>
      <c r="C14" s="94" t="s">
        <v>20</v>
      </c>
      <c r="D14" s="106">
        <v>10</v>
      </c>
      <c r="E14" s="103"/>
      <c r="F14" s="108">
        <f t="shared" si="0"/>
        <v>0</v>
      </c>
      <c r="G14" s="9"/>
      <c r="H14" s="8">
        <f t="shared" si="1"/>
        <v>0</v>
      </c>
      <c r="I14" s="145">
        <f t="shared" si="2"/>
        <v>0</v>
      </c>
      <c r="J14" s="99"/>
    </row>
    <row r="15" spans="5:9" ht="12.75">
      <c r="E15" s="59" t="s">
        <v>180</v>
      </c>
      <c r="F15" s="48">
        <f>SUM(F8:F14)</f>
        <v>0</v>
      </c>
      <c r="I15" s="51">
        <f>ROUND(F15+(F15*G14),2)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2.xml><?xml version="1.0" encoding="utf-8"?>
<worksheet xmlns="http://schemas.openxmlformats.org/spreadsheetml/2006/main" xmlns:r="http://schemas.openxmlformats.org/officeDocument/2006/relationships">
  <dimension ref="A1:J19"/>
  <sheetViews>
    <sheetView zoomScalePageLayoutView="0" workbookViewId="0" topLeftCell="A1">
      <selection activeCell="G18" sqref="G8:G18"/>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312</v>
      </c>
      <c r="B1" s="163"/>
      <c r="C1" s="163"/>
      <c r="D1" s="163"/>
      <c r="E1" s="163"/>
      <c r="F1" s="163"/>
      <c r="G1" s="163"/>
      <c r="H1" s="163"/>
      <c r="I1" s="163"/>
      <c r="J1" s="163"/>
    </row>
    <row r="2" spans="1:10" ht="13.5">
      <c r="A2" s="163" t="s">
        <v>386</v>
      </c>
      <c r="B2" s="163"/>
      <c r="C2" s="163"/>
      <c r="D2" s="163"/>
      <c r="E2" s="163"/>
      <c r="F2" s="163"/>
      <c r="G2" s="163"/>
      <c r="H2" s="163"/>
      <c r="I2" s="163"/>
      <c r="J2" s="163"/>
    </row>
    <row r="3" spans="1:10" ht="13.5">
      <c r="A3" s="164" t="s">
        <v>313</v>
      </c>
      <c r="B3" s="164"/>
      <c r="C3" s="164"/>
      <c r="D3" s="164"/>
      <c r="E3" s="164"/>
      <c r="F3" s="164"/>
      <c r="G3" s="164"/>
      <c r="H3" s="164"/>
      <c r="I3" s="164"/>
      <c r="J3" s="164"/>
    </row>
    <row r="4" spans="1:10" ht="408.75" customHeight="1">
      <c r="A4" s="165" t="s">
        <v>387</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53">
        <v>2</v>
      </c>
      <c r="C7" s="3">
        <v>3</v>
      </c>
      <c r="D7" s="3">
        <v>4</v>
      </c>
      <c r="E7" s="64">
        <v>5</v>
      </c>
      <c r="F7" s="3" t="s">
        <v>10</v>
      </c>
      <c r="G7" s="3">
        <v>7</v>
      </c>
      <c r="H7" s="3" t="s">
        <v>11</v>
      </c>
      <c r="I7" s="3" t="s">
        <v>12</v>
      </c>
      <c r="J7" s="3">
        <v>10</v>
      </c>
    </row>
    <row r="8" spans="1:10" ht="145.5" customHeight="1">
      <c r="A8" s="12">
        <v>1</v>
      </c>
      <c r="B8" s="110" t="s">
        <v>314</v>
      </c>
      <c r="C8" s="14" t="s">
        <v>20</v>
      </c>
      <c r="D8" s="67">
        <v>600</v>
      </c>
      <c r="E8" s="47"/>
      <c r="F8" s="8">
        <f aca="true" t="shared" si="0" ref="F8:F18">ROUND(D8*E8,2)</f>
        <v>0</v>
      </c>
      <c r="G8" s="9"/>
      <c r="H8" s="8">
        <f aca="true" t="shared" si="1" ref="H8:H18">ROUND(I8/D8,2)</f>
        <v>0</v>
      </c>
      <c r="I8" s="8">
        <f aca="true" t="shared" si="2" ref="I8:I18">ROUND(F8+(F8*G8),2)</f>
        <v>0</v>
      </c>
      <c r="J8" s="10"/>
    </row>
    <row r="9" spans="1:10" ht="109.5" customHeight="1">
      <c r="A9" s="12">
        <f aca="true" t="shared" si="3" ref="A9:A18">A8+1</f>
        <v>2</v>
      </c>
      <c r="B9" s="93" t="s">
        <v>315</v>
      </c>
      <c r="C9" s="14" t="s">
        <v>20</v>
      </c>
      <c r="D9" s="67">
        <v>50</v>
      </c>
      <c r="E9" s="47"/>
      <c r="F9" s="8">
        <f t="shared" si="0"/>
        <v>0</v>
      </c>
      <c r="G9" s="9"/>
      <c r="H9" s="8">
        <f t="shared" si="1"/>
        <v>0</v>
      </c>
      <c r="I9" s="8">
        <f t="shared" si="2"/>
        <v>0</v>
      </c>
      <c r="J9" s="10"/>
    </row>
    <row r="10" spans="1:10" ht="153" customHeight="1">
      <c r="A10" s="117">
        <f t="shared" si="3"/>
        <v>3</v>
      </c>
      <c r="B10" s="93" t="s">
        <v>316</v>
      </c>
      <c r="C10" s="146" t="s">
        <v>20</v>
      </c>
      <c r="D10" s="67">
        <v>40</v>
      </c>
      <c r="E10" s="47"/>
      <c r="F10" s="8">
        <f t="shared" si="0"/>
        <v>0</v>
      </c>
      <c r="G10" s="57"/>
      <c r="H10" s="8">
        <f t="shared" si="1"/>
        <v>0</v>
      </c>
      <c r="I10" s="56">
        <f t="shared" si="2"/>
        <v>0</v>
      </c>
      <c r="J10" s="10"/>
    </row>
    <row r="11" spans="1:10" ht="84" customHeight="1">
      <c r="A11" s="117">
        <f t="shared" si="3"/>
        <v>4</v>
      </c>
      <c r="B11" s="93" t="s">
        <v>317</v>
      </c>
      <c r="C11" s="146" t="s">
        <v>20</v>
      </c>
      <c r="D11" s="67">
        <v>160</v>
      </c>
      <c r="E11" s="47"/>
      <c r="F11" s="8">
        <f t="shared" si="0"/>
        <v>0</v>
      </c>
      <c r="G11" s="57"/>
      <c r="H11" s="8">
        <f t="shared" si="1"/>
        <v>0</v>
      </c>
      <c r="I11" s="56">
        <f t="shared" si="2"/>
        <v>0</v>
      </c>
      <c r="J11" s="10"/>
    </row>
    <row r="12" spans="1:10" ht="39" customHeight="1">
      <c r="A12" s="117">
        <f t="shared" si="3"/>
        <v>5</v>
      </c>
      <c r="B12" s="93" t="s">
        <v>318</v>
      </c>
      <c r="C12" s="146" t="s">
        <v>20</v>
      </c>
      <c r="D12" s="46">
        <v>50</v>
      </c>
      <c r="E12" s="47"/>
      <c r="F12" s="8">
        <f t="shared" si="0"/>
        <v>0</v>
      </c>
      <c r="G12" s="57"/>
      <c r="H12" s="8">
        <f t="shared" si="1"/>
        <v>0</v>
      </c>
      <c r="I12" s="56">
        <f t="shared" si="2"/>
        <v>0</v>
      </c>
      <c r="J12" s="10"/>
    </row>
    <row r="13" spans="1:10" ht="201.75" customHeight="1">
      <c r="A13" s="117">
        <f t="shared" si="3"/>
        <v>6</v>
      </c>
      <c r="B13" s="93" t="s">
        <v>319</v>
      </c>
      <c r="C13" s="146" t="s">
        <v>20</v>
      </c>
      <c r="D13" s="46">
        <v>60</v>
      </c>
      <c r="E13" s="47"/>
      <c r="F13" s="8">
        <f t="shared" si="0"/>
        <v>0</v>
      </c>
      <c r="G13" s="57"/>
      <c r="H13" s="8">
        <f t="shared" si="1"/>
        <v>0</v>
      </c>
      <c r="I13" s="56">
        <f t="shared" si="2"/>
        <v>0</v>
      </c>
      <c r="J13" s="10"/>
    </row>
    <row r="14" spans="1:10" ht="55.5" customHeight="1">
      <c r="A14" s="117">
        <f t="shared" si="3"/>
        <v>7</v>
      </c>
      <c r="B14" s="93" t="s">
        <v>320</v>
      </c>
      <c r="C14" s="146" t="s">
        <v>20</v>
      </c>
      <c r="D14" s="67">
        <v>50</v>
      </c>
      <c r="E14" s="47"/>
      <c r="F14" s="8">
        <f t="shared" si="0"/>
        <v>0</v>
      </c>
      <c r="G14" s="57"/>
      <c r="H14" s="8">
        <f t="shared" si="1"/>
        <v>0</v>
      </c>
      <c r="I14" s="56">
        <f t="shared" si="2"/>
        <v>0</v>
      </c>
      <c r="J14" s="10"/>
    </row>
    <row r="15" spans="1:10" ht="54.75" customHeight="1">
      <c r="A15" s="117">
        <f t="shared" si="3"/>
        <v>8</v>
      </c>
      <c r="B15" s="93" t="s">
        <v>321</v>
      </c>
      <c r="C15" s="146" t="s">
        <v>20</v>
      </c>
      <c r="D15" s="68">
        <v>5</v>
      </c>
      <c r="E15" s="47"/>
      <c r="F15" s="8">
        <f t="shared" si="0"/>
        <v>0</v>
      </c>
      <c r="G15" s="57"/>
      <c r="H15" s="8">
        <f t="shared" si="1"/>
        <v>0</v>
      </c>
      <c r="I15" s="56">
        <f t="shared" si="2"/>
        <v>0</v>
      </c>
      <c r="J15" s="10"/>
    </row>
    <row r="16" spans="1:10" ht="57" customHeight="1">
      <c r="A16" s="117">
        <f t="shared" si="3"/>
        <v>9</v>
      </c>
      <c r="B16" s="93" t="s">
        <v>322</v>
      </c>
      <c r="C16" s="146" t="s">
        <v>20</v>
      </c>
      <c r="D16" s="68">
        <v>60</v>
      </c>
      <c r="E16" s="47"/>
      <c r="F16" s="8">
        <f t="shared" si="0"/>
        <v>0</v>
      </c>
      <c r="G16" s="57"/>
      <c r="H16" s="8">
        <f t="shared" si="1"/>
        <v>0</v>
      </c>
      <c r="I16" s="56">
        <f t="shared" si="2"/>
        <v>0</v>
      </c>
      <c r="J16" s="10"/>
    </row>
    <row r="17" spans="1:10" ht="294" customHeight="1">
      <c r="A17" s="117">
        <f t="shared" si="3"/>
        <v>10</v>
      </c>
      <c r="B17" s="147" t="s">
        <v>323</v>
      </c>
      <c r="C17" s="146" t="s">
        <v>20</v>
      </c>
      <c r="D17" s="4">
        <v>3</v>
      </c>
      <c r="E17" s="47"/>
      <c r="F17" s="8">
        <f t="shared" si="0"/>
        <v>0</v>
      </c>
      <c r="G17" s="57"/>
      <c r="H17" s="8">
        <f t="shared" si="1"/>
        <v>0</v>
      </c>
      <c r="I17" s="56">
        <f t="shared" si="2"/>
        <v>0</v>
      </c>
      <c r="J17" s="10"/>
    </row>
    <row r="18" spans="1:10" ht="96" customHeight="1">
      <c r="A18" s="12">
        <f t="shared" si="3"/>
        <v>11</v>
      </c>
      <c r="B18" s="107" t="s">
        <v>324</v>
      </c>
      <c r="C18" s="14" t="s">
        <v>15</v>
      </c>
      <c r="D18" s="68">
        <v>10</v>
      </c>
      <c r="E18" s="69"/>
      <c r="F18" s="8">
        <f t="shared" si="0"/>
        <v>0</v>
      </c>
      <c r="G18" s="9"/>
      <c r="H18" s="8">
        <f t="shared" si="1"/>
        <v>0</v>
      </c>
      <c r="I18" s="56">
        <f t="shared" si="2"/>
        <v>0</v>
      </c>
      <c r="J18" s="21"/>
    </row>
    <row r="19" spans="5:9" ht="12.75">
      <c r="E19" s="49" t="s">
        <v>180</v>
      </c>
      <c r="F19" s="48">
        <f>SUM(F8:F18)</f>
        <v>0</v>
      </c>
      <c r="I19" s="51">
        <f>ROUND(F19+(F19*G18),2)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3.xml><?xml version="1.0" encoding="utf-8"?>
<worksheet xmlns="http://schemas.openxmlformats.org/spreadsheetml/2006/main" xmlns:r="http://schemas.openxmlformats.org/officeDocument/2006/relationships">
  <dimension ref="A1:J11"/>
  <sheetViews>
    <sheetView zoomScalePageLayoutView="0" workbookViewId="0" topLeftCell="A7">
      <selection activeCell="A4" sqref="A4:J4"/>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325</v>
      </c>
      <c r="B1" s="163"/>
      <c r="C1" s="163"/>
      <c r="D1" s="163"/>
      <c r="E1" s="163"/>
      <c r="F1" s="163"/>
      <c r="G1" s="163"/>
      <c r="H1" s="163"/>
      <c r="I1" s="163"/>
      <c r="J1" s="163"/>
    </row>
    <row r="2" spans="1:10" ht="13.5">
      <c r="A2" s="163" t="s">
        <v>382</v>
      </c>
      <c r="B2" s="163"/>
      <c r="C2" s="163"/>
      <c r="D2" s="163"/>
      <c r="E2" s="163"/>
      <c r="F2" s="163"/>
      <c r="G2" s="163"/>
      <c r="H2" s="163"/>
      <c r="I2" s="163"/>
      <c r="J2" s="163"/>
    </row>
    <row r="3" spans="1:10" ht="13.5">
      <c r="A3" s="164" t="s">
        <v>326</v>
      </c>
      <c r="B3" s="164"/>
      <c r="C3" s="164"/>
      <c r="D3" s="164"/>
      <c r="E3" s="164"/>
      <c r="F3" s="164"/>
      <c r="G3" s="164"/>
      <c r="H3" s="164"/>
      <c r="I3" s="164"/>
      <c r="J3" s="164"/>
    </row>
    <row r="4" spans="1:10" ht="408.75" customHeight="1">
      <c r="A4" s="165" t="s">
        <v>383</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3">
        <v>2</v>
      </c>
      <c r="C7" s="3">
        <v>3</v>
      </c>
      <c r="D7" s="3">
        <v>4</v>
      </c>
      <c r="E7" s="64">
        <v>5</v>
      </c>
      <c r="F7" s="3" t="s">
        <v>10</v>
      </c>
      <c r="G7" s="3">
        <v>7</v>
      </c>
      <c r="H7" s="3" t="s">
        <v>11</v>
      </c>
      <c r="I7" s="3" t="s">
        <v>12</v>
      </c>
      <c r="J7" s="3">
        <v>10</v>
      </c>
    </row>
    <row r="8" spans="1:10" ht="54" customHeight="1">
      <c r="A8" s="166" t="s">
        <v>327</v>
      </c>
      <c r="B8" s="166"/>
      <c r="C8" s="166"/>
      <c r="D8" s="166"/>
      <c r="E8" s="166"/>
      <c r="F8" s="166"/>
      <c r="G8" s="166"/>
      <c r="H8" s="166"/>
      <c r="I8" s="166"/>
      <c r="J8" s="166"/>
    </row>
    <row r="9" spans="1:10" ht="145.5" customHeight="1">
      <c r="A9" s="4">
        <v>1</v>
      </c>
      <c r="B9" s="70" t="s">
        <v>328</v>
      </c>
      <c r="C9" s="6" t="s">
        <v>20</v>
      </c>
      <c r="D9" s="67">
        <v>40</v>
      </c>
      <c r="E9" s="47"/>
      <c r="F9" s="8">
        <f>ROUND(D9*E9,2)</f>
        <v>0</v>
      </c>
      <c r="G9" s="9"/>
      <c r="H9" s="8">
        <f>ROUND(I9/D9,2)</f>
        <v>0</v>
      </c>
      <c r="I9" s="8">
        <f>ROUND(F9+(F9*G9),2)</f>
        <v>0</v>
      </c>
      <c r="J9" s="10"/>
    </row>
    <row r="10" spans="1:10" ht="75.75" customHeight="1">
      <c r="A10" s="4">
        <f>A9+1</f>
        <v>2</v>
      </c>
      <c r="B10" s="36" t="s">
        <v>329</v>
      </c>
      <c r="C10" s="6" t="s">
        <v>20</v>
      </c>
      <c r="D10" s="67">
        <v>600</v>
      </c>
      <c r="E10" s="47"/>
      <c r="F10" s="8">
        <f>ROUND(D10*E10,2)</f>
        <v>0</v>
      </c>
      <c r="G10" s="9"/>
      <c r="H10" s="8">
        <f>ROUND(I10/D10,2)</f>
        <v>0</v>
      </c>
      <c r="I10" s="8">
        <f>ROUND(F10+(F10*G10),2)</f>
        <v>0</v>
      </c>
      <c r="J10" s="10"/>
    </row>
    <row r="11" spans="5:9" ht="12.75">
      <c r="E11" s="49" t="s">
        <v>180</v>
      </c>
      <c r="F11" s="48">
        <f>SUM(F9:F10)</f>
        <v>0</v>
      </c>
      <c r="I11" s="51">
        <f>ROUND(F11+(F11*G10),2)</f>
        <v>0</v>
      </c>
    </row>
  </sheetData>
  <sheetProtection/>
  <mergeCells count="5">
    <mergeCell ref="A1:J1"/>
    <mergeCell ref="A2:J2"/>
    <mergeCell ref="A3:J3"/>
    <mergeCell ref="A4:J4"/>
    <mergeCell ref="A8:J8"/>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4.xml><?xml version="1.0" encoding="utf-8"?>
<worksheet xmlns="http://schemas.openxmlformats.org/spreadsheetml/2006/main" xmlns:r="http://schemas.openxmlformats.org/officeDocument/2006/relationships">
  <dimension ref="A1:J46"/>
  <sheetViews>
    <sheetView zoomScalePageLayoutView="0" workbookViewId="0" topLeftCell="A4">
      <selection activeCell="A4" sqref="A4:J4"/>
    </sheetView>
  </sheetViews>
  <sheetFormatPr defaultColWidth="10.75390625" defaultRowHeight="14.25"/>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330</v>
      </c>
      <c r="B1" s="163"/>
      <c r="C1" s="163"/>
      <c r="D1" s="163"/>
      <c r="E1" s="163"/>
      <c r="F1" s="163"/>
      <c r="G1" s="163"/>
      <c r="H1" s="163"/>
      <c r="I1" s="163"/>
      <c r="J1" s="163"/>
    </row>
    <row r="2" spans="1:10" ht="13.5">
      <c r="A2" s="163" t="s">
        <v>381</v>
      </c>
      <c r="B2" s="163"/>
      <c r="C2" s="163"/>
      <c r="D2" s="163"/>
      <c r="E2" s="163"/>
      <c r="F2" s="163"/>
      <c r="G2" s="163"/>
      <c r="H2" s="163"/>
      <c r="I2" s="163"/>
      <c r="J2" s="163"/>
    </row>
    <row r="3" spans="1:10" ht="13.5">
      <c r="A3" s="164" t="s">
        <v>331</v>
      </c>
      <c r="B3" s="164"/>
      <c r="C3" s="164"/>
      <c r="D3" s="164"/>
      <c r="E3" s="164"/>
      <c r="F3" s="164"/>
      <c r="G3" s="164"/>
      <c r="H3" s="164"/>
      <c r="I3" s="164"/>
      <c r="J3" s="164"/>
    </row>
    <row r="4" spans="1:10" ht="408.75" customHeight="1">
      <c r="A4" s="165" t="s">
        <v>384</v>
      </c>
      <c r="B4" s="165"/>
      <c r="C4" s="165"/>
      <c r="D4" s="165"/>
      <c r="E4" s="165"/>
      <c r="F4" s="165"/>
      <c r="G4" s="165"/>
      <c r="H4" s="165"/>
      <c r="I4" s="165"/>
      <c r="J4" s="165"/>
    </row>
    <row r="5" ht="21.75" customHeight="1">
      <c r="A5" s="63"/>
    </row>
    <row r="6" spans="1:10" ht="250.5">
      <c r="A6" s="2" t="s">
        <v>2</v>
      </c>
      <c r="B6" s="2" t="s">
        <v>3</v>
      </c>
      <c r="C6" s="2" t="s">
        <v>4</v>
      </c>
      <c r="D6" s="2" t="s">
        <v>5</v>
      </c>
      <c r="E6" s="62" t="s">
        <v>6</v>
      </c>
      <c r="F6" s="2" t="s">
        <v>7</v>
      </c>
      <c r="G6" s="2" t="s">
        <v>61</v>
      </c>
      <c r="H6" s="2" t="s">
        <v>8</v>
      </c>
      <c r="I6" s="2" t="s">
        <v>62</v>
      </c>
      <c r="J6" s="2" t="s">
        <v>63</v>
      </c>
    </row>
    <row r="7" spans="1:10" ht="12.75">
      <c r="A7" s="3">
        <v>1</v>
      </c>
      <c r="B7" s="152">
        <v>2</v>
      </c>
      <c r="C7" s="3">
        <v>3</v>
      </c>
      <c r="D7" s="3">
        <v>4</v>
      </c>
      <c r="E7" s="64">
        <v>5</v>
      </c>
      <c r="F7" s="3" t="s">
        <v>10</v>
      </c>
      <c r="G7" s="3">
        <v>7</v>
      </c>
      <c r="H7" s="3" t="s">
        <v>11</v>
      </c>
      <c r="I7" s="3" t="s">
        <v>12</v>
      </c>
      <c r="J7" s="3">
        <v>10</v>
      </c>
    </row>
    <row r="8" spans="1:10" ht="69" customHeight="1">
      <c r="A8" s="12">
        <v>1</v>
      </c>
      <c r="B8" s="100" t="s">
        <v>332</v>
      </c>
      <c r="C8" s="14" t="s">
        <v>20</v>
      </c>
      <c r="D8" s="67">
        <v>600</v>
      </c>
      <c r="E8" s="72"/>
      <c r="F8" s="8">
        <f aca="true" t="shared" si="0" ref="F8:F45">ROUND(D8*E8,2)</f>
        <v>0</v>
      </c>
      <c r="G8" s="9"/>
      <c r="H8" s="8">
        <f aca="true" t="shared" si="1" ref="H8:H45">ROUND(I8/D8,2)</f>
        <v>0</v>
      </c>
      <c r="I8" s="8">
        <f aca="true" t="shared" si="2" ref="I8:I45">ROUND(F8+(F8*G8),2)</f>
        <v>0</v>
      </c>
      <c r="J8" s="10"/>
    </row>
    <row r="9" spans="1:10" ht="18" customHeight="1">
      <c r="A9" s="12">
        <f aca="true" t="shared" si="3" ref="A9:A45">A8+1</f>
        <v>2</v>
      </c>
      <c r="B9" s="153" t="s">
        <v>333</v>
      </c>
      <c r="C9" s="14" t="s">
        <v>20</v>
      </c>
      <c r="D9" s="67">
        <v>40</v>
      </c>
      <c r="E9" s="72"/>
      <c r="F9" s="8">
        <f t="shared" si="0"/>
        <v>0</v>
      </c>
      <c r="G9" s="9"/>
      <c r="H9" s="8">
        <f t="shared" si="1"/>
        <v>0</v>
      </c>
      <c r="I9" s="8">
        <f t="shared" si="2"/>
        <v>0</v>
      </c>
      <c r="J9" s="10"/>
    </row>
    <row r="10" spans="1:10" ht="17.25" customHeight="1">
      <c r="A10" s="117">
        <f t="shared" si="3"/>
        <v>3</v>
      </c>
      <c r="B10" s="153" t="s">
        <v>334</v>
      </c>
      <c r="C10" s="146" t="s">
        <v>15</v>
      </c>
      <c r="D10" s="67">
        <v>100</v>
      </c>
      <c r="E10" s="72"/>
      <c r="F10" s="8">
        <f t="shared" si="0"/>
        <v>0</v>
      </c>
      <c r="G10" s="57"/>
      <c r="H10" s="8">
        <f t="shared" si="1"/>
        <v>0</v>
      </c>
      <c r="I10" s="56">
        <f t="shared" si="2"/>
        <v>0</v>
      </c>
      <c r="J10" s="10"/>
    </row>
    <row r="11" spans="1:10" ht="18" customHeight="1">
      <c r="A11" s="117">
        <f t="shared" si="3"/>
        <v>4</v>
      </c>
      <c r="B11" s="153" t="s">
        <v>335</v>
      </c>
      <c r="C11" s="146" t="s">
        <v>15</v>
      </c>
      <c r="D11" s="67">
        <v>2</v>
      </c>
      <c r="E11" s="72"/>
      <c r="F11" s="8">
        <f t="shared" si="0"/>
        <v>0</v>
      </c>
      <c r="G11" s="57"/>
      <c r="H11" s="8">
        <f t="shared" si="1"/>
        <v>0</v>
      </c>
      <c r="I11" s="56">
        <f t="shared" si="2"/>
        <v>0</v>
      </c>
      <c r="J11" s="10"/>
    </row>
    <row r="12" spans="1:10" ht="39" customHeight="1">
      <c r="A12" s="117">
        <f t="shared" si="3"/>
        <v>5</v>
      </c>
      <c r="B12" s="153" t="s">
        <v>336</v>
      </c>
      <c r="C12" s="146" t="s">
        <v>15</v>
      </c>
      <c r="D12" s="46">
        <v>1</v>
      </c>
      <c r="E12" s="72"/>
      <c r="F12" s="8">
        <f t="shared" si="0"/>
        <v>0</v>
      </c>
      <c r="G12" s="57"/>
      <c r="H12" s="8">
        <f t="shared" si="1"/>
        <v>0</v>
      </c>
      <c r="I12" s="56">
        <f t="shared" si="2"/>
        <v>0</v>
      </c>
      <c r="J12" s="10"/>
    </row>
    <row r="13" spans="1:10" ht="43.5" customHeight="1">
      <c r="A13" s="117">
        <f t="shared" si="3"/>
        <v>6</v>
      </c>
      <c r="B13" s="154" t="s">
        <v>337</v>
      </c>
      <c r="C13" s="146" t="s">
        <v>15</v>
      </c>
      <c r="D13" s="46">
        <v>10</v>
      </c>
      <c r="E13" s="72"/>
      <c r="F13" s="8">
        <f t="shared" si="0"/>
        <v>0</v>
      </c>
      <c r="G13" s="57"/>
      <c r="H13" s="8">
        <f t="shared" si="1"/>
        <v>0</v>
      </c>
      <c r="I13" s="56">
        <f t="shared" si="2"/>
        <v>0</v>
      </c>
      <c r="J13" s="10"/>
    </row>
    <row r="14" spans="1:10" ht="17.25" customHeight="1">
      <c r="A14" s="117">
        <f t="shared" si="3"/>
        <v>7</v>
      </c>
      <c r="B14" s="155" t="s">
        <v>338</v>
      </c>
      <c r="C14" s="146" t="s">
        <v>20</v>
      </c>
      <c r="D14" s="67">
        <v>250</v>
      </c>
      <c r="E14" s="72"/>
      <c r="F14" s="8">
        <f t="shared" si="0"/>
        <v>0</v>
      </c>
      <c r="G14" s="57"/>
      <c r="H14" s="8">
        <f t="shared" si="1"/>
        <v>0</v>
      </c>
      <c r="I14" s="56">
        <f t="shared" si="2"/>
        <v>0</v>
      </c>
      <c r="J14" s="10"/>
    </row>
    <row r="15" spans="1:10" ht="27.75" customHeight="1">
      <c r="A15" s="117">
        <f t="shared" si="3"/>
        <v>8</v>
      </c>
      <c r="B15" s="100" t="s">
        <v>339</v>
      </c>
      <c r="C15" s="146" t="s">
        <v>15</v>
      </c>
      <c r="D15" s="68">
        <v>6</v>
      </c>
      <c r="E15" s="72"/>
      <c r="F15" s="8">
        <f t="shared" si="0"/>
        <v>0</v>
      </c>
      <c r="G15" s="57"/>
      <c r="H15" s="8">
        <f t="shared" si="1"/>
        <v>0</v>
      </c>
      <c r="I15" s="56">
        <f t="shared" si="2"/>
        <v>0</v>
      </c>
      <c r="J15" s="10"/>
    </row>
    <row r="16" spans="1:10" ht="18" customHeight="1">
      <c r="A16" s="117">
        <f t="shared" si="3"/>
        <v>9</v>
      </c>
      <c r="B16" s="100" t="s">
        <v>340</v>
      </c>
      <c r="C16" s="146" t="s">
        <v>20</v>
      </c>
      <c r="D16" s="68">
        <v>5</v>
      </c>
      <c r="E16" s="72"/>
      <c r="F16" s="8">
        <f t="shared" si="0"/>
        <v>0</v>
      </c>
      <c r="G16" s="57"/>
      <c r="H16" s="8">
        <f t="shared" si="1"/>
        <v>0</v>
      </c>
      <c r="I16" s="56">
        <f t="shared" si="2"/>
        <v>0</v>
      </c>
      <c r="J16" s="10"/>
    </row>
    <row r="17" spans="1:10" ht="30.75" customHeight="1">
      <c r="A17" s="117">
        <f t="shared" si="3"/>
        <v>10</v>
      </c>
      <c r="B17" s="100" t="s">
        <v>341</v>
      </c>
      <c r="C17" s="146" t="s">
        <v>20</v>
      </c>
      <c r="D17" s="4">
        <v>5</v>
      </c>
      <c r="E17" s="72"/>
      <c r="F17" s="8">
        <f t="shared" si="0"/>
        <v>0</v>
      </c>
      <c r="G17" s="57"/>
      <c r="H17" s="8">
        <f t="shared" si="1"/>
        <v>0</v>
      </c>
      <c r="I17" s="56">
        <f t="shared" si="2"/>
        <v>0</v>
      </c>
      <c r="J17" s="21"/>
    </row>
    <row r="18" spans="1:10" ht="21" customHeight="1">
      <c r="A18" s="12">
        <f t="shared" si="3"/>
        <v>11</v>
      </c>
      <c r="B18" s="153" t="s">
        <v>342</v>
      </c>
      <c r="C18" s="14" t="s">
        <v>20</v>
      </c>
      <c r="D18" s="68">
        <v>10</v>
      </c>
      <c r="E18" s="72"/>
      <c r="F18" s="8">
        <f t="shared" si="0"/>
        <v>0</v>
      </c>
      <c r="G18" s="9"/>
      <c r="H18" s="8">
        <f t="shared" si="1"/>
        <v>0</v>
      </c>
      <c r="I18" s="8">
        <f t="shared" si="2"/>
        <v>0</v>
      </c>
      <c r="J18" s="10"/>
    </row>
    <row r="19" spans="1:10" ht="12.75">
      <c r="A19" s="12">
        <f t="shared" si="3"/>
        <v>12</v>
      </c>
      <c r="B19" s="155" t="s">
        <v>343</v>
      </c>
      <c r="C19" s="148" t="s">
        <v>20</v>
      </c>
      <c r="D19" s="4">
        <v>10</v>
      </c>
      <c r="E19" s="72"/>
      <c r="F19" s="8">
        <f t="shared" si="0"/>
        <v>0</v>
      </c>
      <c r="G19" s="9"/>
      <c r="H19" s="8">
        <f t="shared" si="1"/>
        <v>0</v>
      </c>
      <c r="I19" s="8">
        <f t="shared" si="2"/>
        <v>0</v>
      </c>
      <c r="J19" s="10"/>
    </row>
    <row r="20" spans="1:10" ht="12.75">
      <c r="A20" s="12">
        <f t="shared" si="3"/>
        <v>13</v>
      </c>
      <c r="B20" s="155" t="s">
        <v>344</v>
      </c>
      <c r="C20" s="148" t="s">
        <v>20</v>
      </c>
      <c r="D20" s="4">
        <v>5</v>
      </c>
      <c r="E20" s="72"/>
      <c r="F20" s="8">
        <f t="shared" si="0"/>
        <v>0</v>
      </c>
      <c r="G20" s="9"/>
      <c r="H20" s="8">
        <f t="shared" si="1"/>
        <v>0</v>
      </c>
      <c r="I20" s="8">
        <f t="shared" si="2"/>
        <v>0</v>
      </c>
      <c r="J20" s="10"/>
    </row>
    <row r="21" spans="1:10" ht="29.25" customHeight="1">
      <c r="A21" s="12">
        <f t="shared" si="3"/>
        <v>14</v>
      </c>
      <c r="B21" s="153" t="s">
        <v>345</v>
      </c>
      <c r="C21" s="148" t="s">
        <v>20</v>
      </c>
      <c r="D21" s="4">
        <v>300</v>
      </c>
      <c r="E21" s="72"/>
      <c r="F21" s="8">
        <f t="shared" si="0"/>
        <v>0</v>
      </c>
      <c r="G21" s="9"/>
      <c r="H21" s="8">
        <f t="shared" si="1"/>
        <v>0</v>
      </c>
      <c r="I21" s="8">
        <f t="shared" si="2"/>
        <v>0</v>
      </c>
      <c r="J21" s="10"/>
    </row>
    <row r="22" spans="1:10" ht="26.25">
      <c r="A22" s="12">
        <f t="shared" si="3"/>
        <v>15</v>
      </c>
      <c r="B22" s="153" t="s">
        <v>346</v>
      </c>
      <c r="C22" s="148" t="s">
        <v>15</v>
      </c>
      <c r="D22" s="4">
        <v>50</v>
      </c>
      <c r="E22" s="72"/>
      <c r="F22" s="8">
        <f t="shared" si="0"/>
        <v>0</v>
      </c>
      <c r="G22" s="9"/>
      <c r="H22" s="8">
        <f t="shared" si="1"/>
        <v>0</v>
      </c>
      <c r="I22" s="8">
        <f t="shared" si="2"/>
        <v>0</v>
      </c>
      <c r="J22" s="10"/>
    </row>
    <row r="23" spans="1:10" ht="12.75">
      <c r="A23" s="12">
        <f t="shared" si="3"/>
        <v>16</v>
      </c>
      <c r="B23" s="153" t="s">
        <v>347</v>
      </c>
      <c r="C23" s="148" t="s">
        <v>15</v>
      </c>
      <c r="D23" s="4">
        <v>2</v>
      </c>
      <c r="E23" s="72"/>
      <c r="F23" s="8">
        <f t="shared" si="0"/>
        <v>0</v>
      </c>
      <c r="G23" s="9"/>
      <c r="H23" s="8">
        <f t="shared" si="1"/>
        <v>0</v>
      </c>
      <c r="I23" s="8">
        <f t="shared" si="2"/>
        <v>0</v>
      </c>
      <c r="J23" s="10"/>
    </row>
    <row r="24" spans="1:10" ht="12.75">
      <c r="A24" s="12">
        <f t="shared" si="3"/>
        <v>17</v>
      </c>
      <c r="B24" s="153" t="s">
        <v>348</v>
      </c>
      <c r="C24" s="148" t="s">
        <v>15</v>
      </c>
      <c r="D24" s="4">
        <v>2</v>
      </c>
      <c r="E24" s="72"/>
      <c r="F24" s="8">
        <f t="shared" si="0"/>
        <v>0</v>
      </c>
      <c r="G24" s="9"/>
      <c r="H24" s="8">
        <f t="shared" si="1"/>
        <v>0</v>
      </c>
      <c r="I24" s="8">
        <f t="shared" si="2"/>
        <v>0</v>
      </c>
      <c r="J24" s="10"/>
    </row>
    <row r="25" spans="1:10" ht="12.75">
      <c r="A25" s="12">
        <f t="shared" si="3"/>
        <v>18</v>
      </c>
      <c r="B25" s="100" t="s">
        <v>349</v>
      </c>
      <c r="C25" s="148" t="s">
        <v>20</v>
      </c>
      <c r="D25" s="4">
        <v>40</v>
      </c>
      <c r="E25" s="72"/>
      <c r="F25" s="8">
        <f t="shared" si="0"/>
        <v>0</v>
      </c>
      <c r="G25" s="9"/>
      <c r="H25" s="8">
        <f t="shared" si="1"/>
        <v>0</v>
      </c>
      <c r="I25" s="8">
        <f t="shared" si="2"/>
        <v>0</v>
      </c>
      <c r="J25" s="10"/>
    </row>
    <row r="26" spans="1:10" ht="12.75">
      <c r="A26" s="12">
        <f t="shared" si="3"/>
        <v>19</v>
      </c>
      <c r="B26" s="153" t="s">
        <v>350</v>
      </c>
      <c r="C26" s="148" t="s">
        <v>15</v>
      </c>
      <c r="D26" s="4">
        <v>100</v>
      </c>
      <c r="E26" s="72"/>
      <c r="F26" s="8">
        <f t="shared" si="0"/>
        <v>0</v>
      </c>
      <c r="G26" s="9"/>
      <c r="H26" s="8">
        <f t="shared" si="1"/>
        <v>0</v>
      </c>
      <c r="I26" s="8">
        <f t="shared" si="2"/>
        <v>0</v>
      </c>
      <c r="J26" s="10"/>
    </row>
    <row r="27" spans="1:10" ht="26.25">
      <c r="A27" s="12">
        <f t="shared" si="3"/>
        <v>20</v>
      </c>
      <c r="B27" s="100" t="s">
        <v>351</v>
      </c>
      <c r="C27" s="148" t="s">
        <v>20</v>
      </c>
      <c r="D27" s="4">
        <v>20</v>
      </c>
      <c r="E27" s="73"/>
      <c r="F27" s="8">
        <f t="shared" si="0"/>
        <v>0</v>
      </c>
      <c r="G27" s="9"/>
      <c r="H27" s="8">
        <f t="shared" si="1"/>
        <v>0</v>
      </c>
      <c r="I27" s="8">
        <f t="shared" si="2"/>
        <v>0</v>
      </c>
      <c r="J27" s="10"/>
    </row>
    <row r="28" spans="1:10" ht="26.25">
      <c r="A28" s="12">
        <f t="shared" si="3"/>
        <v>21</v>
      </c>
      <c r="B28" s="100" t="s">
        <v>352</v>
      </c>
      <c r="C28" s="148" t="s">
        <v>20</v>
      </c>
      <c r="D28" s="4">
        <v>50</v>
      </c>
      <c r="E28" s="73"/>
      <c r="F28" s="8">
        <f t="shared" si="0"/>
        <v>0</v>
      </c>
      <c r="G28" s="9"/>
      <c r="H28" s="8">
        <f t="shared" si="1"/>
        <v>0</v>
      </c>
      <c r="I28" s="8">
        <f t="shared" si="2"/>
        <v>0</v>
      </c>
      <c r="J28" s="10"/>
    </row>
    <row r="29" spans="1:10" ht="39">
      <c r="A29" s="12">
        <f t="shared" si="3"/>
        <v>22</v>
      </c>
      <c r="B29" s="100" t="s">
        <v>353</v>
      </c>
      <c r="C29" s="148" t="s">
        <v>20</v>
      </c>
      <c r="D29" s="4">
        <v>50</v>
      </c>
      <c r="E29" s="74"/>
      <c r="F29" s="8">
        <f t="shared" si="0"/>
        <v>0</v>
      </c>
      <c r="G29" s="9"/>
      <c r="H29" s="8">
        <f t="shared" si="1"/>
        <v>0</v>
      </c>
      <c r="I29" s="8">
        <f t="shared" si="2"/>
        <v>0</v>
      </c>
      <c r="J29" s="10"/>
    </row>
    <row r="30" spans="1:10" ht="26.25">
      <c r="A30" s="12">
        <f t="shared" si="3"/>
        <v>23</v>
      </c>
      <c r="B30" s="100" t="s">
        <v>354</v>
      </c>
      <c r="C30" s="148" t="s">
        <v>20</v>
      </c>
      <c r="D30" s="4">
        <v>40</v>
      </c>
      <c r="E30" s="73"/>
      <c r="F30" s="8">
        <f t="shared" si="0"/>
        <v>0</v>
      </c>
      <c r="G30" s="9"/>
      <c r="H30" s="8">
        <f t="shared" si="1"/>
        <v>0</v>
      </c>
      <c r="I30" s="8">
        <f t="shared" si="2"/>
        <v>0</v>
      </c>
      <c r="J30" s="10"/>
    </row>
    <row r="31" spans="1:10" ht="12.75">
      <c r="A31" s="12">
        <f t="shared" si="3"/>
        <v>24</v>
      </c>
      <c r="B31" s="100" t="s">
        <v>355</v>
      </c>
      <c r="C31" s="148" t="s">
        <v>20</v>
      </c>
      <c r="D31" s="4">
        <v>60</v>
      </c>
      <c r="E31" s="73"/>
      <c r="F31" s="8">
        <f t="shared" si="0"/>
        <v>0</v>
      </c>
      <c r="G31" s="9"/>
      <c r="H31" s="8">
        <f t="shared" si="1"/>
        <v>0</v>
      </c>
      <c r="I31" s="8">
        <f t="shared" si="2"/>
        <v>0</v>
      </c>
      <c r="J31" s="10"/>
    </row>
    <row r="32" spans="1:10" ht="12.75">
      <c r="A32" s="12">
        <f t="shared" si="3"/>
        <v>25</v>
      </c>
      <c r="B32" s="110" t="s">
        <v>356</v>
      </c>
      <c r="C32" s="148" t="s">
        <v>20</v>
      </c>
      <c r="D32" s="4">
        <v>50</v>
      </c>
      <c r="E32" s="73"/>
      <c r="F32" s="8">
        <f t="shared" si="0"/>
        <v>0</v>
      </c>
      <c r="G32" s="9"/>
      <c r="H32" s="8">
        <f t="shared" si="1"/>
        <v>0</v>
      </c>
      <c r="I32" s="8">
        <f t="shared" si="2"/>
        <v>0</v>
      </c>
      <c r="J32" s="10"/>
    </row>
    <row r="33" spans="1:10" ht="66">
      <c r="A33" s="12">
        <f t="shared" si="3"/>
        <v>26</v>
      </c>
      <c r="B33" s="100" t="s">
        <v>357</v>
      </c>
      <c r="C33" s="148" t="s">
        <v>15</v>
      </c>
      <c r="D33" s="4">
        <v>10</v>
      </c>
      <c r="E33" s="73"/>
      <c r="F33" s="8">
        <f t="shared" si="0"/>
        <v>0</v>
      </c>
      <c r="G33" s="9"/>
      <c r="H33" s="8">
        <f t="shared" si="1"/>
        <v>0</v>
      </c>
      <c r="I33" s="8">
        <f t="shared" si="2"/>
        <v>0</v>
      </c>
      <c r="J33" s="10"/>
    </row>
    <row r="34" spans="1:10" ht="12.75">
      <c r="A34" s="12">
        <f t="shared" si="3"/>
        <v>27</v>
      </c>
      <c r="B34" s="100" t="s">
        <v>358</v>
      </c>
      <c r="C34" s="148" t="s">
        <v>15</v>
      </c>
      <c r="D34" s="4">
        <v>2</v>
      </c>
      <c r="E34" s="73"/>
      <c r="F34" s="8">
        <f t="shared" si="0"/>
        <v>0</v>
      </c>
      <c r="G34" s="9"/>
      <c r="H34" s="8">
        <f t="shared" si="1"/>
        <v>0</v>
      </c>
      <c r="I34" s="8">
        <f t="shared" si="2"/>
        <v>0</v>
      </c>
      <c r="J34" s="10"/>
    </row>
    <row r="35" spans="1:10" ht="12.75">
      <c r="A35" s="12">
        <f t="shared" si="3"/>
        <v>28</v>
      </c>
      <c r="B35" s="110" t="s">
        <v>359</v>
      </c>
      <c r="C35" s="148" t="s">
        <v>15</v>
      </c>
      <c r="D35" s="4">
        <v>50</v>
      </c>
      <c r="E35" s="73"/>
      <c r="F35" s="8">
        <f t="shared" si="0"/>
        <v>0</v>
      </c>
      <c r="G35" s="9"/>
      <c r="H35" s="8">
        <f t="shared" si="1"/>
        <v>0</v>
      </c>
      <c r="I35" s="8">
        <f t="shared" si="2"/>
        <v>0</v>
      </c>
      <c r="J35" s="10"/>
    </row>
    <row r="36" spans="1:10" ht="26.25">
      <c r="A36" s="12">
        <f t="shared" si="3"/>
        <v>29</v>
      </c>
      <c r="B36" s="156" t="s">
        <v>360</v>
      </c>
      <c r="C36" s="148" t="s">
        <v>188</v>
      </c>
      <c r="D36" s="4">
        <v>500</v>
      </c>
      <c r="E36" s="73"/>
      <c r="F36" s="8">
        <f t="shared" si="0"/>
        <v>0</v>
      </c>
      <c r="G36" s="9"/>
      <c r="H36" s="8">
        <f t="shared" si="1"/>
        <v>0</v>
      </c>
      <c r="I36" s="8">
        <f t="shared" si="2"/>
        <v>0</v>
      </c>
      <c r="J36" s="10"/>
    </row>
    <row r="37" spans="1:10" ht="26.25">
      <c r="A37" s="12">
        <f t="shared" si="3"/>
        <v>30</v>
      </c>
      <c r="B37" s="156" t="s">
        <v>361</v>
      </c>
      <c r="C37" s="148" t="s">
        <v>20</v>
      </c>
      <c r="D37" s="4">
        <v>300</v>
      </c>
      <c r="E37" s="73"/>
      <c r="F37" s="8">
        <f t="shared" si="0"/>
        <v>0</v>
      </c>
      <c r="G37" s="9"/>
      <c r="H37" s="8">
        <f t="shared" si="1"/>
        <v>0</v>
      </c>
      <c r="I37" s="8">
        <f t="shared" si="2"/>
        <v>0</v>
      </c>
      <c r="J37" s="10"/>
    </row>
    <row r="38" spans="1:10" ht="39">
      <c r="A38" s="12">
        <f t="shared" si="3"/>
        <v>31</v>
      </c>
      <c r="B38" s="156" t="s">
        <v>362</v>
      </c>
      <c r="C38" s="148" t="s">
        <v>20</v>
      </c>
      <c r="D38" s="4">
        <v>20</v>
      </c>
      <c r="E38" s="73"/>
      <c r="F38" s="8">
        <f t="shared" si="0"/>
        <v>0</v>
      </c>
      <c r="G38" s="9"/>
      <c r="H38" s="8">
        <f t="shared" si="1"/>
        <v>0</v>
      </c>
      <c r="I38" s="8">
        <f t="shared" si="2"/>
        <v>0</v>
      </c>
      <c r="J38" s="10"/>
    </row>
    <row r="39" spans="1:10" ht="26.25">
      <c r="A39" s="12">
        <f t="shared" si="3"/>
        <v>32</v>
      </c>
      <c r="B39" s="156" t="s">
        <v>363</v>
      </c>
      <c r="C39" s="148" t="s">
        <v>188</v>
      </c>
      <c r="D39" s="4">
        <v>300</v>
      </c>
      <c r="E39" s="73"/>
      <c r="F39" s="8">
        <f t="shared" si="0"/>
        <v>0</v>
      </c>
      <c r="G39" s="9"/>
      <c r="H39" s="8">
        <f t="shared" si="1"/>
        <v>0</v>
      </c>
      <c r="I39" s="8">
        <f t="shared" si="2"/>
        <v>0</v>
      </c>
      <c r="J39" s="10"/>
    </row>
    <row r="40" spans="1:10" ht="26.25">
      <c r="A40" s="12">
        <f t="shared" si="3"/>
        <v>33</v>
      </c>
      <c r="B40" s="157" t="s">
        <v>361</v>
      </c>
      <c r="C40" s="149" t="s">
        <v>20</v>
      </c>
      <c r="D40" s="75">
        <v>400</v>
      </c>
      <c r="E40" s="76"/>
      <c r="F40" s="8">
        <f t="shared" si="0"/>
        <v>0</v>
      </c>
      <c r="G40" s="9"/>
      <c r="H40" s="8">
        <f t="shared" si="1"/>
        <v>0</v>
      </c>
      <c r="I40" s="8">
        <f t="shared" si="2"/>
        <v>0</v>
      </c>
      <c r="J40" s="10"/>
    </row>
    <row r="41" spans="1:10" ht="39">
      <c r="A41" s="12">
        <f t="shared" si="3"/>
        <v>34</v>
      </c>
      <c r="B41" s="157" t="s">
        <v>362</v>
      </c>
      <c r="C41" s="149" t="s">
        <v>20</v>
      </c>
      <c r="D41" s="77">
        <v>200</v>
      </c>
      <c r="E41" s="78"/>
      <c r="F41" s="8">
        <f t="shared" si="0"/>
        <v>0</v>
      </c>
      <c r="G41" s="9"/>
      <c r="H41" s="8">
        <f t="shared" si="1"/>
        <v>0</v>
      </c>
      <c r="I41" s="8">
        <f t="shared" si="2"/>
        <v>0</v>
      </c>
      <c r="J41" s="10"/>
    </row>
    <row r="42" spans="1:10" ht="14.25">
      <c r="A42" s="12">
        <f t="shared" si="3"/>
        <v>35</v>
      </c>
      <c r="B42" s="158" t="s">
        <v>364</v>
      </c>
      <c r="C42" s="150" t="s">
        <v>20</v>
      </c>
      <c r="D42" s="60">
        <v>600</v>
      </c>
      <c r="E42" s="79"/>
      <c r="F42" s="8">
        <f t="shared" si="0"/>
        <v>0</v>
      </c>
      <c r="G42" s="9"/>
      <c r="H42" s="8">
        <f t="shared" si="1"/>
        <v>0</v>
      </c>
      <c r="I42" s="8">
        <f t="shared" si="2"/>
        <v>0</v>
      </c>
      <c r="J42" s="10"/>
    </row>
    <row r="43" spans="1:10" ht="26.25">
      <c r="A43" s="12">
        <f t="shared" si="3"/>
        <v>36</v>
      </c>
      <c r="B43" s="156" t="s">
        <v>365</v>
      </c>
      <c r="C43" s="148" t="s">
        <v>20</v>
      </c>
      <c r="D43" s="4">
        <v>200</v>
      </c>
      <c r="E43" s="73"/>
      <c r="F43" s="8">
        <f t="shared" si="0"/>
        <v>0</v>
      </c>
      <c r="G43" s="9"/>
      <c r="H43" s="8">
        <f t="shared" si="1"/>
        <v>0</v>
      </c>
      <c r="I43" s="8">
        <f t="shared" si="2"/>
        <v>0</v>
      </c>
      <c r="J43" s="10"/>
    </row>
    <row r="44" spans="1:10" ht="72" customHeight="1">
      <c r="A44" s="12">
        <f t="shared" si="3"/>
        <v>37</v>
      </c>
      <c r="B44" s="100" t="s">
        <v>366</v>
      </c>
      <c r="C44" s="151" t="s">
        <v>20</v>
      </c>
      <c r="D44" s="33">
        <v>5</v>
      </c>
      <c r="E44" s="31"/>
      <c r="F44" s="56">
        <f t="shared" si="0"/>
        <v>0</v>
      </c>
      <c r="G44" s="57"/>
      <c r="H44" s="8">
        <f t="shared" si="1"/>
        <v>0</v>
      </c>
      <c r="I44" s="56">
        <f t="shared" si="2"/>
        <v>0</v>
      </c>
      <c r="J44" s="21"/>
    </row>
    <row r="45" spans="1:10" ht="39">
      <c r="A45" s="12">
        <f t="shared" si="3"/>
        <v>38</v>
      </c>
      <c r="B45" s="93" t="s">
        <v>367</v>
      </c>
      <c r="C45" s="148" t="s">
        <v>20</v>
      </c>
      <c r="D45" s="4">
        <v>5</v>
      </c>
      <c r="E45" s="31"/>
      <c r="F45" s="8">
        <f t="shared" si="0"/>
        <v>0</v>
      </c>
      <c r="G45" s="9"/>
      <c r="H45" s="8">
        <f t="shared" si="1"/>
        <v>0</v>
      </c>
      <c r="I45" s="8">
        <f t="shared" si="2"/>
        <v>0</v>
      </c>
      <c r="J45" s="10"/>
    </row>
    <row r="46" spans="5:9" ht="12.75">
      <c r="E46" s="49" t="s">
        <v>180</v>
      </c>
      <c r="F46" s="48">
        <f>SUM(F8:F45)</f>
        <v>0</v>
      </c>
      <c r="I46" s="48">
        <f>SUM(I8:I45)</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25.xml><?xml version="1.0" encoding="utf-8"?>
<worksheet xmlns="http://schemas.openxmlformats.org/spreadsheetml/2006/main" xmlns:r="http://schemas.openxmlformats.org/officeDocument/2006/relationships">
  <dimension ref="A1:J16"/>
  <sheetViews>
    <sheetView zoomScalePageLayoutView="0" workbookViewId="0" topLeftCell="A4">
      <selection activeCell="A4" sqref="A4:J4"/>
    </sheetView>
  </sheetViews>
  <sheetFormatPr defaultColWidth="10.75390625" defaultRowHeight="24" customHeight="1"/>
  <cols>
    <col min="1" max="1" width="4.625" style="1" customWidth="1"/>
    <col min="2" max="2" width="53.75390625" style="1" customWidth="1"/>
    <col min="3" max="3" width="6.25390625" style="25" customWidth="1"/>
    <col min="4" max="4" width="8.25390625" style="25" customWidth="1"/>
    <col min="5" max="5" width="8.75390625" style="61" customWidth="1"/>
    <col min="6" max="6" width="12.375" style="1" customWidth="1"/>
    <col min="7" max="7" width="4.75390625" style="1" customWidth="1"/>
    <col min="8" max="8" width="11.50390625" style="1" customWidth="1"/>
    <col min="9" max="9" width="12.50390625" style="1" customWidth="1"/>
    <col min="10" max="10" width="17.25390625" style="1" customWidth="1"/>
    <col min="11" max="16384" width="10.75390625" style="1" customWidth="1"/>
  </cols>
  <sheetData>
    <row r="1" spans="1:10" ht="13.5">
      <c r="A1" s="163" t="s">
        <v>368</v>
      </c>
      <c r="B1" s="163"/>
      <c r="C1" s="163"/>
      <c r="D1" s="163"/>
      <c r="E1" s="163"/>
      <c r="F1" s="163"/>
      <c r="G1" s="163"/>
      <c r="H1" s="163"/>
      <c r="I1" s="163"/>
      <c r="J1" s="163"/>
    </row>
    <row r="2" spans="1:10" ht="13.5">
      <c r="A2" s="163" t="s">
        <v>380</v>
      </c>
      <c r="B2" s="163"/>
      <c r="C2" s="163"/>
      <c r="D2" s="163"/>
      <c r="E2" s="163"/>
      <c r="F2" s="163"/>
      <c r="G2" s="163"/>
      <c r="H2" s="163"/>
      <c r="I2" s="163"/>
      <c r="J2" s="163"/>
    </row>
    <row r="3" spans="1:10" ht="13.5">
      <c r="A3" s="164" t="s">
        <v>369</v>
      </c>
      <c r="B3" s="164"/>
      <c r="C3" s="164"/>
      <c r="D3" s="164"/>
      <c r="E3" s="164"/>
      <c r="F3" s="164"/>
      <c r="G3" s="164"/>
      <c r="H3" s="164"/>
      <c r="I3" s="164"/>
      <c r="J3" s="164"/>
    </row>
    <row r="4" spans="1:10" ht="408.75" customHeight="1">
      <c r="A4" s="165" t="s">
        <v>385</v>
      </c>
      <c r="B4" s="165"/>
      <c r="C4" s="165"/>
      <c r="D4" s="165"/>
      <c r="E4" s="165"/>
      <c r="F4" s="165"/>
      <c r="G4" s="165"/>
      <c r="H4" s="165"/>
      <c r="I4" s="165"/>
      <c r="J4" s="165"/>
    </row>
    <row r="5" ht="21.75" customHeight="1">
      <c r="A5" s="63"/>
    </row>
    <row r="6" spans="1:10" ht="90.75">
      <c r="A6" s="2" t="s">
        <v>2</v>
      </c>
      <c r="B6" s="2" t="s">
        <v>3</v>
      </c>
      <c r="C6" s="2" t="s">
        <v>4</v>
      </c>
      <c r="D6" s="2" t="s">
        <v>5</v>
      </c>
      <c r="E6" s="62" t="s">
        <v>6</v>
      </c>
      <c r="F6" s="2" t="s">
        <v>7</v>
      </c>
      <c r="G6" s="2" t="s">
        <v>44</v>
      </c>
      <c r="H6" s="2" t="s">
        <v>8</v>
      </c>
      <c r="I6" s="2" t="s">
        <v>45</v>
      </c>
      <c r="J6" s="2" t="s">
        <v>46</v>
      </c>
    </row>
    <row r="7" spans="1:10" ht="12.75">
      <c r="A7" s="3">
        <v>1</v>
      </c>
      <c r="B7" s="71">
        <v>2</v>
      </c>
      <c r="C7" s="3">
        <v>3</v>
      </c>
      <c r="D7" s="3">
        <v>4</v>
      </c>
      <c r="E7" s="64">
        <v>5</v>
      </c>
      <c r="F7" s="3" t="s">
        <v>10</v>
      </c>
      <c r="G7" s="3">
        <v>7</v>
      </c>
      <c r="H7" s="3" t="s">
        <v>11</v>
      </c>
      <c r="I7" s="3" t="s">
        <v>12</v>
      </c>
      <c r="J7" s="3">
        <v>10</v>
      </c>
    </row>
    <row r="8" spans="1:10" ht="216" customHeight="1">
      <c r="A8" s="4">
        <v>1</v>
      </c>
      <c r="B8" s="80" t="s">
        <v>370</v>
      </c>
      <c r="C8" s="81" t="s">
        <v>371</v>
      </c>
      <c r="D8" s="82">
        <v>800</v>
      </c>
      <c r="E8" s="83"/>
      <c r="F8" s="8">
        <f aca="true" t="shared" si="0" ref="F8:F14">ROUND(D8*E8,2)</f>
        <v>0</v>
      </c>
      <c r="G8" s="9"/>
      <c r="H8" s="8">
        <f aca="true" t="shared" si="1" ref="H8:H14">ROUND(I8/D8,2)</f>
        <v>0</v>
      </c>
      <c r="I8" s="8">
        <f aca="true" t="shared" si="2" ref="I8:I14">ROUND(F8+(F8*G8),2)</f>
        <v>0</v>
      </c>
      <c r="J8" s="10"/>
    </row>
    <row r="9" spans="1:10" ht="160.5" customHeight="1">
      <c r="A9" s="4">
        <f aca="true" t="shared" si="3" ref="A9:A14">A8+1</f>
        <v>2</v>
      </c>
      <c r="B9" s="84" t="s">
        <v>372</v>
      </c>
      <c r="C9" s="81" t="s">
        <v>371</v>
      </c>
      <c r="D9" s="85">
        <v>400</v>
      </c>
      <c r="E9" s="86"/>
      <c r="F9" s="8">
        <f t="shared" si="0"/>
        <v>0</v>
      </c>
      <c r="G9" s="9"/>
      <c r="H9" s="8">
        <f t="shared" si="1"/>
        <v>0</v>
      </c>
      <c r="I9" s="8">
        <f t="shared" si="2"/>
        <v>0</v>
      </c>
      <c r="J9" s="10"/>
    </row>
    <row r="10" spans="1:10" ht="262.5" customHeight="1">
      <c r="A10" s="4">
        <f t="shared" si="3"/>
        <v>3</v>
      </c>
      <c r="B10" s="87" t="s">
        <v>373</v>
      </c>
      <c r="C10" s="81" t="s">
        <v>371</v>
      </c>
      <c r="D10" s="85">
        <v>1600</v>
      </c>
      <c r="E10" s="86"/>
      <c r="F10" s="8">
        <f t="shared" si="0"/>
        <v>0</v>
      </c>
      <c r="G10" s="9"/>
      <c r="H10" s="8">
        <f t="shared" si="1"/>
        <v>0</v>
      </c>
      <c r="I10" s="8">
        <f t="shared" si="2"/>
        <v>0</v>
      </c>
      <c r="J10" s="10"/>
    </row>
    <row r="11" spans="1:10" ht="198" customHeight="1">
      <c r="A11" s="4">
        <f t="shared" si="3"/>
        <v>4</v>
      </c>
      <c r="B11" s="80" t="s">
        <v>374</v>
      </c>
      <c r="C11" s="81" t="s">
        <v>15</v>
      </c>
      <c r="D11" s="82">
        <v>360</v>
      </c>
      <c r="E11" s="83"/>
      <c r="F11" s="8">
        <f t="shared" si="0"/>
        <v>0</v>
      </c>
      <c r="G11" s="9"/>
      <c r="H11" s="8">
        <f t="shared" si="1"/>
        <v>0</v>
      </c>
      <c r="I11" s="8">
        <f t="shared" si="2"/>
        <v>0</v>
      </c>
      <c r="J11" s="10"/>
    </row>
    <row r="12" spans="1:10" ht="198" customHeight="1">
      <c r="A12" s="4">
        <f t="shared" si="3"/>
        <v>5</v>
      </c>
      <c r="B12" s="88" t="s">
        <v>375</v>
      </c>
      <c r="C12" s="89" t="s">
        <v>371</v>
      </c>
      <c r="D12" s="90">
        <v>50</v>
      </c>
      <c r="E12" s="91"/>
      <c r="F12" s="8">
        <f t="shared" si="0"/>
        <v>0</v>
      </c>
      <c r="G12" s="9"/>
      <c r="H12" s="8">
        <f t="shared" si="1"/>
        <v>0</v>
      </c>
      <c r="I12" s="8">
        <f t="shared" si="2"/>
        <v>0</v>
      </c>
      <c r="J12" s="10"/>
    </row>
    <row r="13" spans="1:10" ht="237.75" customHeight="1">
      <c r="A13" s="4">
        <f t="shared" si="3"/>
        <v>6</v>
      </c>
      <c r="B13" s="80" t="s">
        <v>376</v>
      </c>
      <c r="C13" s="81" t="s">
        <v>15</v>
      </c>
      <c r="D13" s="85">
        <v>3000</v>
      </c>
      <c r="E13" s="86"/>
      <c r="F13" s="8">
        <f t="shared" si="0"/>
        <v>0</v>
      </c>
      <c r="G13" s="9"/>
      <c r="H13" s="8">
        <f t="shared" si="1"/>
        <v>0</v>
      </c>
      <c r="I13" s="8">
        <f t="shared" si="2"/>
        <v>0</v>
      </c>
      <c r="J13" s="10"/>
    </row>
    <row r="14" spans="1:10" ht="237.75" customHeight="1">
      <c r="A14" s="4">
        <f t="shared" si="3"/>
        <v>7</v>
      </c>
      <c r="B14" s="88" t="s">
        <v>377</v>
      </c>
      <c r="C14" s="89" t="s">
        <v>371</v>
      </c>
      <c r="D14" s="90">
        <v>200</v>
      </c>
      <c r="E14" s="91"/>
      <c r="F14" s="8">
        <f t="shared" si="0"/>
        <v>0</v>
      </c>
      <c r="G14" s="9"/>
      <c r="H14" s="8">
        <f t="shared" si="1"/>
        <v>0</v>
      </c>
      <c r="I14" s="8">
        <f t="shared" si="2"/>
        <v>0</v>
      </c>
      <c r="J14" s="10"/>
    </row>
    <row r="15" spans="5:9" ht="12.75">
      <c r="E15" s="59" t="s">
        <v>180</v>
      </c>
      <c r="F15" s="58">
        <f>SUM(F8:F14)</f>
        <v>0</v>
      </c>
      <c r="I15" s="58">
        <f>ROUND(F15+(F15*G13),2)</f>
        <v>0</v>
      </c>
    </row>
    <row r="16" ht="24" customHeight="1">
      <c r="B16" s="92"/>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scale="48"/>
</worksheet>
</file>

<file path=xl/worksheets/sheet3.xml><?xml version="1.0" encoding="utf-8"?>
<worksheet xmlns="http://schemas.openxmlformats.org/spreadsheetml/2006/main" xmlns:r="http://schemas.openxmlformats.org/officeDocument/2006/relationships">
  <dimension ref="A1:J53"/>
  <sheetViews>
    <sheetView zoomScalePageLayoutView="0" workbookViewId="0" topLeftCell="A1">
      <selection activeCell="A3" sqref="A3:J3"/>
    </sheetView>
  </sheetViews>
  <sheetFormatPr defaultColWidth="10.75390625" defaultRowHeight="14.25"/>
  <cols>
    <col min="1" max="1" width="5.375" style="1" customWidth="1"/>
    <col min="2" max="2" width="53.75390625" style="1" customWidth="1"/>
    <col min="3" max="3" width="6.25390625" style="1" customWidth="1"/>
    <col min="4" max="4" width="5.625" style="1" customWidth="1"/>
    <col min="5" max="5" width="8.75390625" style="25"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59</v>
      </c>
      <c r="B1" s="163"/>
      <c r="C1" s="163"/>
      <c r="D1" s="163"/>
      <c r="E1" s="163"/>
      <c r="F1" s="163"/>
      <c r="G1" s="163"/>
      <c r="H1" s="163"/>
      <c r="I1" s="163"/>
      <c r="J1" s="163"/>
    </row>
    <row r="2" spans="1:10" ht="13.5">
      <c r="A2" s="163" t="s">
        <v>426</v>
      </c>
      <c r="B2" s="163"/>
      <c r="C2" s="163"/>
      <c r="D2" s="163"/>
      <c r="E2" s="163"/>
      <c r="F2" s="163"/>
      <c r="G2" s="163"/>
      <c r="H2" s="163"/>
      <c r="I2" s="163"/>
      <c r="J2" s="163"/>
    </row>
    <row r="3" spans="1:10" ht="13.5">
      <c r="A3" s="164" t="s">
        <v>60</v>
      </c>
      <c r="B3" s="164"/>
      <c r="C3" s="164"/>
      <c r="D3" s="164"/>
      <c r="E3" s="164"/>
      <c r="F3" s="164"/>
      <c r="G3" s="164"/>
      <c r="H3" s="164"/>
      <c r="I3" s="164"/>
      <c r="J3" s="164"/>
    </row>
    <row r="4" spans="1:10" ht="408.75" customHeight="1">
      <c r="A4" s="165" t="s">
        <v>425</v>
      </c>
      <c r="B4" s="165"/>
      <c r="C4" s="165"/>
      <c r="D4" s="165"/>
      <c r="E4" s="165"/>
      <c r="F4" s="165"/>
      <c r="G4" s="165"/>
      <c r="H4" s="165"/>
      <c r="I4" s="165"/>
      <c r="J4" s="165"/>
    </row>
    <row r="5" ht="21.75" customHeight="1"/>
    <row r="6" spans="1:10" ht="79.5">
      <c r="A6" s="2" t="s">
        <v>2</v>
      </c>
      <c r="B6" s="2" t="s">
        <v>3</v>
      </c>
      <c r="C6" s="2" t="s">
        <v>4</v>
      </c>
      <c r="D6" s="2" t="s">
        <v>5</v>
      </c>
      <c r="E6" s="2" t="s">
        <v>6</v>
      </c>
      <c r="F6" s="2" t="s">
        <v>7</v>
      </c>
      <c r="G6" s="2" t="s">
        <v>44</v>
      </c>
      <c r="H6" s="2" t="s">
        <v>8</v>
      </c>
      <c r="I6" s="2" t="s">
        <v>62</v>
      </c>
      <c r="J6" s="2" t="s">
        <v>379</v>
      </c>
    </row>
    <row r="7" spans="1:10" ht="12.75">
      <c r="A7" s="3">
        <v>1</v>
      </c>
      <c r="B7" s="3">
        <v>2</v>
      </c>
      <c r="C7" s="3">
        <v>3</v>
      </c>
      <c r="D7" s="3">
        <v>4</v>
      </c>
      <c r="E7" s="3">
        <v>5</v>
      </c>
      <c r="F7" s="3" t="s">
        <v>10</v>
      </c>
      <c r="G7" s="3">
        <v>7</v>
      </c>
      <c r="H7" s="3" t="s">
        <v>11</v>
      </c>
      <c r="I7" s="3" t="s">
        <v>12</v>
      </c>
      <c r="J7" s="3">
        <v>10</v>
      </c>
    </row>
    <row r="8" spans="1:10" ht="62.25" customHeight="1">
      <c r="A8" s="166" t="s">
        <v>64</v>
      </c>
      <c r="B8" s="166"/>
      <c r="C8" s="166"/>
      <c r="D8" s="166"/>
      <c r="E8" s="166"/>
      <c r="F8" s="166"/>
      <c r="G8" s="166"/>
      <c r="H8" s="166"/>
      <c r="I8" s="166"/>
      <c r="J8" s="166"/>
    </row>
    <row r="9" spans="1:10" ht="30" customHeight="1">
      <c r="A9" s="4">
        <v>1</v>
      </c>
      <c r="B9" s="26" t="s">
        <v>65</v>
      </c>
      <c r="C9" s="6" t="s">
        <v>20</v>
      </c>
      <c r="D9" s="6">
        <v>500</v>
      </c>
      <c r="E9" s="7"/>
      <c r="F9" s="8">
        <f>ROUND(E9*D9,2)</f>
        <v>0</v>
      </c>
      <c r="G9" s="9"/>
      <c r="H9" s="8">
        <f>ROUND(I9/D9,2)</f>
        <v>0</v>
      </c>
      <c r="I9" s="8">
        <f>ROUND(F9+(F9*G9),2)</f>
        <v>0</v>
      </c>
      <c r="J9" s="10"/>
    </row>
    <row r="10" spans="1:10" ht="12.75">
      <c r="A10" s="4">
        <v>2</v>
      </c>
      <c r="B10" s="26" t="s">
        <v>66</v>
      </c>
      <c r="C10" s="6" t="s">
        <v>20</v>
      </c>
      <c r="D10" s="6">
        <v>10</v>
      </c>
      <c r="E10" s="7"/>
      <c r="F10" s="8">
        <f>ROUND(E10*D10,2)</f>
        <v>0</v>
      </c>
      <c r="G10" s="9"/>
      <c r="H10" s="8">
        <f>ROUND(I10/D10,2)</f>
        <v>0</v>
      </c>
      <c r="I10" s="8">
        <f>ROUND(F10+(F10*G10),2)</f>
        <v>0</v>
      </c>
      <c r="J10" s="10"/>
    </row>
    <row r="11" spans="1:10" ht="54" customHeight="1">
      <c r="A11" s="170" t="s">
        <v>67</v>
      </c>
      <c r="B11" s="170"/>
      <c r="C11" s="170"/>
      <c r="D11" s="170"/>
      <c r="E11" s="170"/>
      <c r="F11" s="170"/>
      <c r="G11" s="170"/>
      <c r="H11" s="170"/>
      <c r="I11" s="170"/>
      <c r="J11" s="170"/>
    </row>
    <row r="12" spans="1:10" ht="26.25">
      <c r="A12" s="4">
        <v>3</v>
      </c>
      <c r="B12" s="26" t="s">
        <v>68</v>
      </c>
      <c r="C12" s="6" t="s">
        <v>20</v>
      </c>
      <c r="D12" s="6">
        <v>50</v>
      </c>
      <c r="E12" s="7"/>
      <c r="F12" s="8">
        <f>ROUND(E12*D12,2)</f>
        <v>0</v>
      </c>
      <c r="G12" s="9"/>
      <c r="H12" s="8">
        <f>ROUND(I12/D12,2)</f>
        <v>0</v>
      </c>
      <c r="I12" s="8">
        <f>ROUND(F12+(F12*G12),2)</f>
        <v>0</v>
      </c>
      <c r="J12" s="10"/>
    </row>
    <row r="13" spans="1:10" ht="39">
      <c r="A13" s="4">
        <v>4</v>
      </c>
      <c r="B13" s="5" t="s">
        <v>69</v>
      </c>
      <c r="C13" s="6" t="s">
        <v>20</v>
      </c>
      <c r="D13" s="6">
        <v>100</v>
      </c>
      <c r="E13" s="7"/>
      <c r="F13" s="8">
        <f>ROUND(E13*D13,2)</f>
        <v>0</v>
      </c>
      <c r="G13" s="9"/>
      <c r="H13" s="8">
        <f>ROUND(I13/D13,2)</f>
        <v>0</v>
      </c>
      <c r="I13" s="8">
        <f>ROUND(F13+(F13*G13),2)</f>
        <v>0</v>
      </c>
      <c r="J13" s="10"/>
    </row>
    <row r="14" spans="1:10" ht="69" customHeight="1">
      <c r="A14" s="169" t="s">
        <v>70</v>
      </c>
      <c r="B14" s="169"/>
      <c r="C14" s="169"/>
      <c r="D14" s="169"/>
      <c r="E14" s="169"/>
      <c r="F14" s="169"/>
      <c r="G14" s="169"/>
      <c r="H14" s="169"/>
      <c r="I14" s="169"/>
      <c r="J14" s="169"/>
    </row>
    <row r="15" spans="1:10" ht="30" customHeight="1">
      <c r="A15" s="4">
        <v>5</v>
      </c>
      <c r="B15" s="27" t="s">
        <v>71</v>
      </c>
      <c r="C15" s="6" t="s">
        <v>20</v>
      </c>
      <c r="D15" s="6">
        <v>20</v>
      </c>
      <c r="E15" s="7"/>
      <c r="F15" s="8">
        <f>ROUND(E15*D15,2)</f>
        <v>0</v>
      </c>
      <c r="G15" s="9"/>
      <c r="H15" s="8">
        <f>ROUND(I15/D15,2)</f>
        <v>0</v>
      </c>
      <c r="I15" s="8">
        <f>ROUND(F15+(F15*G15),2)</f>
        <v>0</v>
      </c>
      <c r="J15" s="10"/>
    </row>
    <row r="16" spans="1:10" ht="63" customHeight="1">
      <c r="A16" s="169" t="s">
        <v>424</v>
      </c>
      <c r="B16" s="169"/>
      <c r="C16" s="169"/>
      <c r="D16" s="169"/>
      <c r="E16" s="169"/>
      <c r="F16" s="169"/>
      <c r="G16" s="169"/>
      <c r="H16" s="169"/>
      <c r="I16" s="169"/>
      <c r="J16" s="169"/>
    </row>
    <row r="17" spans="1:10" ht="27">
      <c r="A17" s="4">
        <v>6</v>
      </c>
      <c r="B17" s="28" t="s">
        <v>72</v>
      </c>
      <c r="C17" s="6" t="s">
        <v>20</v>
      </c>
      <c r="D17" s="6">
        <v>20</v>
      </c>
      <c r="E17" s="7"/>
      <c r="F17" s="8">
        <f>ROUND(E17*D17,2)</f>
        <v>0</v>
      </c>
      <c r="G17" s="9"/>
      <c r="H17" s="8">
        <f>ROUND(I17/D17,2)</f>
        <v>0</v>
      </c>
      <c r="I17" s="8">
        <f>ROUND(F17+(F17*G17),2)</f>
        <v>0</v>
      </c>
      <c r="J17" s="10"/>
    </row>
    <row r="18" spans="1:10" ht="49.5" customHeight="1">
      <c r="A18" s="170" t="s">
        <v>73</v>
      </c>
      <c r="B18" s="170"/>
      <c r="C18" s="170"/>
      <c r="D18" s="170"/>
      <c r="E18" s="170"/>
      <c r="F18" s="170"/>
      <c r="G18" s="170"/>
      <c r="H18" s="170"/>
      <c r="I18" s="170"/>
      <c r="J18" s="170"/>
    </row>
    <row r="19" spans="1:10" ht="12.75">
      <c r="A19" s="4">
        <v>7</v>
      </c>
      <c r="B19" s="11" t="s">
        <v>74</v>
      </c>
      <c r="C19" s="6" t="s">
        <v>20</v>
      </c>
      <c r="D19" s="6">
        <v>100</v>
      </c>
      <c r="E19" s="7"/>
      <c r="F19" s="8">
        <f aca="true" t="shared" si="0" ref="F19:F25">ROUND(E19*D19,2)</f>
        <v>0</v>
      </c>
      <c r="G19" s="9"/>
      <c r="H19" s="8">
        <f aca="true" t="shared" si="1" ref="H19:H25">ROUND(I19/D19,2)</f>
        <v>0</v>
      </c>
      <c r="I19" s="8">
        <f aca="true" t="shared" si="2" ref="I19:I25">ROUND(F19+(F19*G19),2)</f>
        <v>0</v>
      </c>
      <c r="J19" s="10"/>
    </row>
    <row r="20" spans="1:10" ht="12.75">
      <c r="A20" s="12">
        <v>8</v>
      </c>
      <c r="B20" s="13" t="s">
        <v>75</v>
      </c>
      <c r="C20" s="14" t="s">
        <v>20</v>
      </c>
      <c r="D20" s="6">
        <v>100</v>
      </c>
      <c r="E20" s="7"/>
      <c r="F20" s="8">
        <f t="shared" si="0"/>
        <v>0</v>
      </c>
      <c r="G20" s="9"/>
      <c r="H20" s="8">
        <f t="shared" si="1"/>
        <v>0</v>
      </c>
      <c r="I20" s="8">
        <f t="shared" si="2"/>
        <v>0</v>
      </c>
      <c r="J20" s="10"/>
    </row>
    <row r="21" spans="1:10" ht="12.75">
      <c r="A21" s="4">
        <v>9</v>
      </c>
      <c r="B21" s="24" t="s">
        <v>76</v>
      </c>
      <c r="C21" s="6" t="s">
        <v>20</v>
      </c>
      <c r="D21" s="6">
        <v>100</v>
      </c>
      <c r="E21" s="7"/>
      <c r="F21" s="8">
        <f t="shared" si="0"/>
        <v>0</v>
      </c>
      <c r="G21" s="9"/>
      <c r="H21" s="8">
        <f t="shared" si="1"/>
        <v>0</v>
      </c>
      <c r="I21" s="8">
        <f t="shared" si="2"/>
        <v>0</v>
      </c>
      <c r="J21" s="10"/>
    </row>
    <row r="22" spans="1:10" ht="12.75">
      <c r="A22" s="4">
        <v>10</v>
      </c>
      <c r="B22" s="5" t="s">
        <v>77</v>
      </c>
      <c r="C22" s="6" t="s">
        <v>20</v>
      </c>
      <c r="D22" s="6">
        <v>10</v>
      </c>
      <c r="E22" s="7"/>
      <c r="F22" s="8">
        <f t="shared" si="0"/>
        <v>0</v>
      </c>
      <c r="G22" s="9"/>
      <c r="H22" s="8">
        <f t="shared" si="1"/>
        <v>0</v>
      </c>
      <c r="I22" s="8">
        <f t="shared" si="2"/>
        <v>0</v>
      </c>
      <c r="J22" s="10"/>
    </row>
    <row r="23" spans="1:10" ht="12.75">
      <c r="A23" s="4">
        <v>11</v>
      </c>
      <c r="B23" s="5" t="s">
        <v>78</v>
      </c>
      <c r="C23" s="6" t="s">
        <v>20</v>
      </c>
      <c r="D23" s="6">
        <v>2000</v>
      </c>
      <c r="E23" s="7"/>
      <c r="F23" s="8">
        <f t="shared" si="0"/>
        <v>0</v>
      </c>
      <c r="G23" s="9"/>
      <c r="H23" s="8">
        <f t="shared" si="1"/>
        <v>0</v>
      </c>
      <c r="I23" s="8">
        <f t="shared" si="2"/>
        <v>0</v>
      </c>
      <c r="J23" s="10"/>
    </row>
    <row r="24" spans="1:10" ht="12.75">
      <c r="A24" s="4">
        <v>12</v>
      </c>
      <c r="B24" s="5" t="s">
        <v>79</v>
      </c>
      <c r="C24" s="6" t="s">
        <v>20</v>
      </c>
      <c r="D24" s="6">
        <v>500</v>
      </c>
      <c r="E24" s="7"/>
      <c r="F24" s="8">
        <f t="shared" si="0"/>
        <v>0</v>
      </c>
      <c r="G24" s="9"/>
      <c r="H24" s="8">
        <f t="shared" si="1"/>
        <v>0</v>
      </c>
      <c r="I24" s="8">
        <f t="shared" si="2"/>
        <v>0</v>
      </c>
      <c r="J24" s="6"/>
    </row>
    <row r="25" spans="1:10" ht="12.75">
      <c r="A25" s="4">
        <f>A24+1</f>
        <v>13</v>
      </c>
      <c r="B25" s="10" t="s">
        <v>80</v>
      </c>
      <c r="C25" s="6" t="s">
        <v>20</v>
      </c>
      <c r="D25" s="6">
        <v>30</v>
      </c>
      <c r="E25" s="7"/>
      <c r="F25" s="8">
        <f t="shared" si="0"/>
        <v>0</v>
      </c>
      <c r="G25" s="9"/>
      <c r="H25" s="8">
        <f t="shared" si="1"/>
        <v>0</v>
      </c>
      <c r="I25" s="8">
        <f t="shared" si="2"/>
        <v>0</v>
      </c>
      <c r="J25" s="6"/>
    </row>
    <row r="26" spans="1:10" ht="54" customHeight="1">
      <c r="A26" s="170" t="s">
        <v>81</v>
      </c>
      <c r="B26" s="170"/>
      <c r="C26" s="170"/>
      <c r="D26" s="170"/>
      <c r="E26" s="170"/>
      <c r="F26" s="170"/>
      <c r="G26" s="170"/>
      <c r="H26" s="170"/>
      <c r="I26" s="170"/>
      <c r="J26" s="170"/>
    </row>
    <row r="27" spans="1:10" ht="18" customHeight="1">
      <c r="A27" s="162">
        <v>14</v>
      </c>
      <c r="B27" s="10" t="s">
        <v>82</v>
      </c>
      <c r="C27" s="4" t="s">
        <v>20</v>
      </c>
      <c r="D27" s="4">
        <v>100</v>
      </c>
      <c r="E27" s="7"/>
      <c r="F27" s="7">
        <f>D27*E27</f>
        <v>0</v>
      </c>
      <c r="G27" s="9"/>
      <c r="H27" s="8">
        <f>I27/D27</f>
        <v>0</v>
      </c>
      <c r="I27" s="8">
        <f>ROUND(F27+(F27*G27),2)</f>
        <v>0</v>
      </c>
      <c r="J27" s="29"/>
    </row>
    <row r="28" spans="1:10" ht="98.25" customHeight="1">
      <c r="A28" s="170" t="s">
        <v>83</v>
      </c>
      <c r="B28" s="170"/>
      <c r="C28" s="170"/>
      <c r="D28" s="170"/>
      <c r="E28" s="170"/>
      <c r="F28" s="170"/>
      <c r="G28" s="170"/>
      <c r="H28" s="170"/>
      <c r="I28" s="170"/>
      <c r="J28" s="170"/>
    </row>
    <row r="29" spans="1:10" ht="23.25" customHeight="1">
      <c r="A29" s="4">
        <v>15</v>
      </c>
      <c r="B29" s="30" t="s">
        <v>84</v>
      </c>
      <c r="C29" s="4" t="s">
        <v>20</v>
      </c>
      <c r="D29" s="4">
        <v>100</v>
      </c>
      <c r="E29" s="31"/>
      <c r="F29" s="8">
        <f>D29*E29</f>
        <v>0</v>
      </c>
      <c r="G29" s="9"/>
      <c r="H29" s="8">
        <f>I29/D29</f>
        <v>0</v>
      </c>
      <c r="I29" s="8">
        <f aca="true" t="shared" si="3" ref="I29:I35">ROUND(F29+(F29*G29),2)</f>
        <v>0</v>
      </c>
      <c r="J29" s="4"/>
    </row>
    <row r="30" spans="1:10" ht="12.75">
      <c r="A30" s="4">
        <f aca="true" t="shared" si="4" ref="A30:A35">A29+1</f>
        <v>16</v>
      </c>
      <c r="B30" s="10" t="s">
        <v>85</v>
      </c>
      <c r="C30" s="6" t="s">
        <v>20</v>
      </c>
      <c r="D30" s="6">
        <v>10</v>
      </c>
      <c r="E30" s="7"/>
      <c r="F30" s="8">
        <f aca="true" t="shared" si="5" ref="F30:F35">ROUND(E30*D30,2)</f>
        <v>0</v>
      </c>
      <c r="G30" s="9"/>
      <c r="H30" s="8">
        <f aca="true" t="shared" si="6" ref="H30:H35">ROUND(I30/D30,2)</f>
        <v>0</v>
      </c>
      <c r="I30" s="8">
        <f t="shared" si="3"/>
        <v>0</v>
      </c>
      <c r="J30" s="6"/>
    </row>
    <row r="31" spans="1:10" ht="26.25">
      <c r="A31" s="4">
        <f t="shared" si="4"/>
        <v>17</v>
      </c>
      <c r="B31" s="32" t="s">
        <v>86</v>
      </c>
      <c r="C31" s="6" t="s">
        <v>20</v>
      </c>
      <c r="D31" s="6">
        <v>40</v>
      </c>
      <c r="E31" s="7"/>
      <c r="F31" s="8">
        <f t="shared" si="5"/>
        <v>0</v>
      </c>
      <c r="G31" s="9"/>
      <c r="H31" s="8">
        <f t="shared" si="6"/>
        <v>0</v>
      </c>
      <c r="I31" s="8">
        <f t="shared" si="3"/>
        <v>0</v>
      </c>
      <c r="J31" s="6"/>
    </row>
    <row r="32" spans="1:10" ht="66">
      <c r="A32" s="4">
        <f t="shared" si="4"/>
        <v>18</v>
      </c>
      <c r="B32" s="32" t="s">
        <v>87</v>
      </c>
      <c r="C32" s="6" t="s">
        <v>20</v>
      </c>
      <c r="D32" s="6">
        <v>1000</v>
      </c>
      <c r="E32" s="7"/>
      <c r="F32" s="8">
        <f t="shared" si="5"/>
        <v>0</v>
      </c>
      <c r="G32" s="9"/>
      <c r="H32" s="8">
        <f t="shared" si="6"/>
        <v>0</v>
      </c>
      <c r="I32" s="8">
        <f t="shared" si="3"/>
        <v>0</v>
      </c>
      <c r="J32" s="6"/>
    </row>
    <row r="33" spans="1:10" ht="66">
      <c r="A33" s="4">
        <f t="shared" si="4"/>
        <v>19</v>
      </c>
      <c r="B33" s="32" t="s">
        <v>88</v>
      </c>
      <c r="C33" s="6" t="s">
        <v>20</v>
      </c>
      <c r="D33" s="6">
        <v>1000</v>
      </c>
      <c r="E33" s="7"/>
      <c r="F33" s="8">
        <f t="shared" si="5"/>
        <v>0</v>
      </c>
      <c r="G33" s="9"/>
      <c r="H33" s="8">
        <f t="shared" si="6"/>
        <v>0</v>
      </c>
      <c r="I33" s="8">
        <f t="shared" si="3"/>
        <v>0</v>
      </c>
      <c r="J33" s="6"/>
    </row>
    <row r="34" spans="1:10" ht="146.25" customHeight="1">
      <c r="A34" s="4">
        <f t="shared" si="4"/>
        <v>20</v>
      </c>
      <c r="B34" s="32" t="s">
        <v>89</v>
      </c>
      <c r="C34" s="6" t="s">
        <v>20</v>
      </c>
      <c r="D34" s="6">
        <v>5</v>
      </c>
      <c r="E34" s="7"/>
      <c r="F34" s="8">
        <f t="shared" si="5"/>
        <v>0</v>
      </c>
      <c r="G34" s="9"/>
      <c r="H34" s="8">
        <f t="shared" si="6"/>
        <v>0</v>
      </c>
      <c r="I34" s="8">
        <f t="shared" si="3"/>
        <v>0</v>
      </c>
      <c r="J34" s="6"/>
    </row>
    <row r="35" spans="1:10" ht="12.75">
      <c r="A35" s="4">
        <f t="shared" si="4"/>
        <v>21</v>
      </c>
      <c r="B35" s="10" t="s">
        <v>90</v>
      </c>
      <c r="C35" s="6" t="s">
        <v>20</v>
      </c>
      <c r="D35" s="6">
        <v>100</v>
      </c>
      <c r="E35" s="7"/>
      <c r="F35" s="8">
        <f t="shared" si="5"/>
        <v>0</v>
      </c>
      <c r="G35" s="9"/>
      <c r="H35" s="8">
        <f t="shared" si="6"/>
        <v>0</v>
      </c>
      <c r="I35" s="8">
        <f t="shared" si="3"/>
        <v>0</v>
      </c>
      <c r="J35" s="6"/>
    </row>
    <row r="36" spans="1:10" ht="12.75" customHeight="1">
      <c r="A36" s="170" t="s">
        <v>91</v>
      </c>
      <c r="B36" s="170"/>
      <c r="C36" s="170"/>
      <c r="D36" s="170"/>
      <c r="E36" s="170"/>
      <c r="F36" s="170"/>
      <c r="G36" s="170"/>
      <c r="H36" s="170"/>
      <c r="I36" s="170"/>
      <c r="J36" s="170"/>
    </row>
    <row r="37" spans="1:10" ht="12.75">
      <c r="A37" s="4">
        <f>A35+1</f>
        <v>22</v>
      </c>
      <c r="B37" s="10" t="s">
        <v>92</v>
      </c>
      <c r="C37" s="6" t="s">
        <v>20</v>
      </c>
      <c r="D37" s="6">
        <v>30</v>
      </c>
      <c r="E37" s="7"/>
      <c r="F37" s="8">
        <f>ROUND(E37*D37,2)</f>
        <v>0</v>
      </c>
      <c r="G37" s="9"/>
      <c r="H37" s="8">
        <f>ROUND(I37/D37,2)</f>
        <v>0</v>
      </c>
      <c r="I37" s="8">
        <f>ROUND(F37+(F37*G37),2)</f>
        <v>0</v>
      </c>
      <c r="J37" s="6"/>
    </row>
    <row r="38" spans="1:10" ht="12.75">
      <c r="A38" s="4">
        <v>26</v>
      </c>
      <c r="B38" s="10" t="s">
        <v>93</v>
      </c>
      <c r="C38" s="6" t="s">
        <v>20</v>
      </c>
      <c r="D38" s="6">
        <v>60</v>
      </c>
      <c r="E38" s="7"/>
      <c r="F38" s="8">
        <f>ROUND(E38*D38,2)</f>
        <v>0</v>
      </c>
      <c r="G38" s="9"/>
      <c r="H38" s="8">
        <f>ROUND(I38/D38,2)</f>
        <v>0</v>
      </c>
      <c r="I38" s="8">
        <f>ROUND(F38+(F38*G38),2)</f>
        <v>0</v>
      </c>
      <c r="J38" s="6"/>
    </row>
    <row r="39" spans="1:10" ht="12.75">
      <c r="A39" s="4">
        <v>27</v>
      </c>
      <c r="B39" s="10" t="s">
        <v>94</v>
      </c>
      <c r="C39" s="6" t="s">
        <v>20</v>
      </c>
      <c r="D39" s="6">
        <v>30</v>
      </c>
      <c r="E39" s="7"/>
      <c r="F39" s="8">
        <f>ROUND(E39*D39,2)</f>
        <v>0</v>
      </c>
      <c r="G39" s="9"/>
      <c r="H39" s="8">
        <f>ROUND(I39/D39,2)</f>
        <v>0</v>
      </c>
      <c r="I39" s="8">
        <f>ROUND(F39+(F39*G39),2)</f>
        <v>0</v>
      </c>
      <c r="J39" s="6"/>
    </row>
    <row r="40" spans="1:10" ht="12.75">
      <c r="A40" s="168" t="s">
        <v>95</v>
      </c>
      <c r="B40" s="168"/>
      <c r="C40" s="168"/>
      <c r="D40" s="168"/>
      <c r="E40" s="168"/>
      <c r="F40" s="168"/>
      <c r="G40" s="168"/>
      <c r="H40" s="168"/>
      <c r="I40" s="168"/>
      <c r="J40" s="168"/>
    </row>
    <row r="41" spans="1:10" ht="12.75">
      <c r="A41" s="4">
        <v>28</v>
      </c>
      <c r="B41" s="10" t="s">
        <v>96</v>
      </c>
      <c r="C41" s="6" t="s">
        <v>20</v>
      </c>
      <c r="D41" s="6">
        <v>1</v>
      </c>
      <c r="E41" s="7"/>
      <c r="F41" s="8">
        <f aca="true" t="shared" si="7" ref="F41:F46">ROUND(E41*D41,2)</f>
        <v>0</v>
      </c>
      <c r="G41" s="9"/>
      <c r="H41" s="8">
        <f aca="true" t="shared" si="8" ref="H41:H46">ROUND(I41/D41,2)</f>
        <v>0</v>
      </c>
      <c r="I41" s="8">
        <f aca="true" t="shared" si="9" ref="I41:I46">ROUND(F41+(F41*G41),2)</f>
        <v>0</v>
      </c>
      <c r="J41" s="6"/>
    </row>
    <row r="42" spans="1:10" ht="12.75">
      <c r="A42" s="4">
        <v>29</v>
      </c>
      <c r="B42" s="10" t="s">
        <v>97</v>
      </c>
      <c r="C42" s="6" t="s">
        <v>20</v>
      </c>
      <c r="D42" s="6">
        <v>1</v>
      </c>
      <c r="E42" s="7"/>
      <c r="F42" s="8">
        <f t="shared" si="7"/>
        <v>0</v>
      </c>
      <c r="G42" s="9"/>
      <c r="H42" s="8">
        <f t="shared" si="8"/>
        <v>0</v>
      </c>
      <c r="I42" s="8">
        <f t="shared" si="9"/>
        <v>0</v>
      </c>
      <c r="J42" s="6"/>
    </row>
    <row r="43" spans="1:10" ht="12.75">
      <c r="A43" s="33">
        <v>30</v>
      </c>
      <c r="B43" s="21" t="s">
        <v>98</v>
      </c>
      <c r="C43" s="34" t="s">
        <v>20</v>
      </c>
      <c r="D43" s="34">
        <v>1</v>
      </c>
      <c r="E43" s="35"/>
      <c r="F43" s="8">
        <f t="shared" si="7"/>
        <v>0</v>
      </c>
      <c r="G43" s="9"/>
      <c r="H43" s="8">
        <f t="shared" si="8"/>
        <v>0</v>
      </c>
      <c r="I43" s="8">
        <f t="shared" si="9"/>
        <v>0</v>
      </c>
      <c r="J43" s="6"/>
    </row>
    <row r="44" spans="1:10" ht="26.25">
      <c r="A44" s="4">
        <v>31</v>
      </c>
      <c r="B44" s="36" t="s">
        <v>99</v>
      </c>
      <c r="C44" s="6" t="s">
        <v>15</v>
      </c>
      <c r="D44" s="6">
        <v>10</v>
      </c>
      <c r="E44" s="7"/>
      <c r="F44" s="8">
        <f t="shared" si="7"/>
        <v>0</v>
      </c>
      <c r="G44" s="9"/>
      <c r="H44" s="8">
        <f t="shared" si="8"/>
        <v>0</v>
      </c>
      <c r="I44" s="8">
        <f t="shared" si="9"/>
        <v>0</v>
      </c>
      <c r="J44" s="6"/>
    </row>
    <row r="45" spans="1:10" ht="26.25">
      <c r="A45" s="4">
        <v>32</v>
      </c>
      <c r="B45" s="36" t="s">
        <v>100</v>
      </c>
      <c r="C45" s="6" t="s">
        <v>15</v>
      </c>
      <c r="D45" s="6">
        <v>10</v>
      </c>
      <c r="E45" s="7"/>
      <c r="F45" s="8">
        <f t="shared" si="7"/>
        <v>0</v>
      </c>
      <c r="G45" s="9"/>
      <c r="H45" s="8">
        <f t="shared" si="8"/>
        <v>0</v>
      </c>
      <c r="I45" s="8">
        <f t="shared" si="9"/>
        <v>0</v>
      </c>
      <c r="J45" s="6"/>
    </row>
    <row r="46" spans="1:10" ht="26.25">
      <c r="A46" s="4">
        <v>33</v>
      </c>
      <c r="B46" s="36" t="s">
        <v>101</v>
      </c>
      <c r="C46" s="6" t="s">
        <v>20</v>
      </c>
      <c r="D46" s="6">
        <v>5</v>
      </c>
      <c r="E46" s="7"/>
      <c r="F46" s="8">
        <f t="shared" si="7"/>
        <v>0</v>
      </c>
      <c r="G46" s="9"/>
      <c r="H46" s="8">
        <f t="shared" si="8"/>
        <v>0</v>
      </c>
      <c r="I46" s="8">
        <f t="shared" si="9"/>
        <v>0</v>
      </c>
      <c r="J46" s="6"/>
    </row>
    <row r="47" spans="4:10" ht="12.75">
      <c r="D47" s="37"/>
      <c r="E47" s="38" t="s">
        <v>41</v>
      </c>
      <c r="F47" s="17">
        <f>F9+F10+F12+F13+F15+F17+F19+F20+F21+F22+F23+F24+F25++F27+F29+F30+F31+F32+F33+F34+F35+F37+F38+F39+F41+F42+F43+F44+F45</f>
        <v>0</v>
      </c>
      <c r="G47" s="18"/>
      <c r="H47" s="19"/>
      <c r="I47" s="17">
        <f>ROUND(F47+(F47*G24),2)</f>
        <v>0</v>
      </c>
      <c r="J47" s="39"/>
    </row>
    <row r="48" spans="2:10" ht="12.75">
      <c r="B48" s="15"/>
      <c r="I48" s="22"/>
      <c r="J48" s="23"/>
    </row>
    <row r="49" spans="2:9" ht="12.75">
      <c r="B49" s="15"/>
      <c r="I49" s="23"/>
    </row>
    <row r="50" spans="2:9" ht="12.75">
      <c r="B50" s="15"/>
      <c r="I50" s="23"/>
    </row>
    <row r="52" ht="12.75">
      <c r="I52" s="23"/>
    </row>
    <row r="53" ht="12.75">
      <c r="I53" s="23"/>
    </row>
  </sheetData>
  <sheetProtection/>
  <mergeCells count="13">
    <mergeCell ref="A1:J1"/>
    <mergeCell ref="A2:J2"/>
    <mergeCell ref="A3:J3"/>
    <mergeCell ref="A4:J4"/>
    <mergeCell ref="A8:J8"/>
    <mergeCell ref="A11:J11"/>
    <mergeCell ref="A40:J40"/>
    <mergeCell ref="A14:J14"/>
    <mergeCell ref="A16:J16"/>
    <mergeCell ref="A18:J18"/>
    <mergeCell ref="A26:J26"/>
    <mergeCell ref="A28:J28"/>
    <mergeCell ref="A36:J36"/>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4.xml><?xml version="1.0" encoding="utf-8"?>
<worksheet xmlns="http://schemas.openxmlformats.org/spreadsheetml/2006/main" xmlns:r="http://schemas.openxmlformats.org/officeDocument/2006/relationships">
  <dimension ref="A1:J18"/>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102</v>
      </c>
      <c r="B1" s="163"/>
      <c r="C1" s="163"/>
      <c r="D1" s="163"/>
      <c r="E1" s="163"/>
      <c r="F1" s="163"/>
      <c r="G1" s="163"/>
      <c r="H1" s="163"/>
      <c r="I1" s="163"/>
      <c r="J1" s="163"/>
    </row>
    <row r="2" spans="1:10" ht="13.5">
      <c r="A2" s="163" t="s">
        <v>422</v>
      </c>
      <c r="B2" s="163"/>
      <c r="C2" s="163"/>
      <c r="D2" s="163"/>
      <c r="E2" s="163"/>
      <c r="F2" s="163"/>
      <c r="G2" s="163"/>
      <c r="H2" s="163"/>
      <c r="I2" s="163"/>
      <c r="J2" s="163"/>
    </row>
    <row r="3" spans="1:10" ht="13.5">
      <c r="A3" s="164" t="s">
        <v>103</v>
      </c>
      <c r="B3" s="164"/>
      <c r="C3" s="164"/>
      <c r="D3" s="164"/>
      <c r="E3" s="164"/>
      <c r="F3" s="164"/>
      <c r="G3" s="164"/>
      <c r="H3" s="164"/>
      <c r="I3" s="164"/>
      <c r="J3" s="164"/>
    </row>
    <row r="4" spans="1:10" ht="408.75" customHeight="1">
      <c r="A4" s="165" t="s">
        <v>423</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3">
        <v>2</v>
      </c>
      <c r="C7" s="3">
        <v>3</v>
      </c>
      <c r="D7" s="3">
        <v>4</v>
      </c>
      <c r="E7" s="3">
        <v>5</v>
      </c>
      <c r="F7" s="3" t="s">
        <v>10</v>
      </c>
      <c r="G7" s="3">
        <v>7</v>
      </c>
      <c r="H7" s="3" t="s">
        <v>11</v>
      </c>
      <c r="I7" s="3" t="s">
        <v>12</v>
      </c>
      <c r="J7" s="3">
        <v>10</v>
      </c>
    </row>
    <row r="8" spans="1:10" ht="84" customHeight="1">
      <c r="A8" s="4">
        <v>1</v>
      </c>
      <c r="B8" s="5" t="s">
        <v>104</v>
      </c>
      <c r="C8" s="6" t="s">
        <v>15</v>
      </c>
      <c r="D8" s="6">
        <v>1200</v>
      </c>
      <c r="E8" s="7"/>
      <c r="F8" s="8">
        <f>ROUND(E8*D8,2)</f>
        <v>0</v>
      </c>
      <c r="G8" s="9"/>
      <c r="H8" s="8">
        <f>ROUND(I8/D8,2)</f>
        <v>0</v>
      </c>
      <c r="I8" s="8">
        <f>ROUND(F8+(F8*G8),2)</f>
        <v>0</v>
      </c>
      <c r="J8" s="10"/>
    </row>
    <row r="9" spans="1:10" ht="132.75" customHeight="1">
      <c r="A9" s="4">
        <v>2</v>
      </c>
      <c r="B9" s="5" t="s">
        <v>105</v>
      </c>
      <c r="C9" s="6" t="s">
        <v>20</v>
      </c>
      <c r="D9" s="6">
        <v>600</v>
      </c>
      <c r="E9" s="7"/>
      <c r="F9" s="8">
        <f>ROUND(E9*D9,2)</f>
        <v>0</v>
      </c>
      <c r="G9" s="9"/>
      <c r="H9" s="8">
        <f>ROUND(I9/D9,2)</f>
        <v>0</v>
      </c>
      <c r="I9" s="8">
        <f>ROUND(F9+(F9*G9),2)</f>
        <v>0</v>
      </c>
      <c r="J9" s="10"/>
    </row>
    <row r="10" spans="1:10" ht="198">
      <c r="A10" s="4">
        <v>3</v>
      </c>
      <c r="B10" s="5" t="s">
        <v>106</v>
      </c>
      <c r="C10" s="6" t="s">
        <v>15</v>
      </c>
      <c r="D10" s="6">
        <v>600</v>
      </c>
      <c r="E10" s="7"/>
      <c r="F10" s="8">
        <f>ROUND(E10*D10,2)</f>
        <v>0</v>
      </c>
      <c r="G10" s="9"/>
      <c r="H10" s="8">
        <f>ROUND(I10/D10,2)</f>
        <v>0</v>
      </c>
      <c r="I10" s="8">
        <f>ROUND(F10+(F10*G10),2)</f>
        <v>0</v>
      </c>
      <c r="J10" s="10"/>
    </row>
    <row r="11" spans="1:10" ht="39">
      <c r="A11" s="4">
        <v>4</v>
      </c>
      <c r="B11" s="5" t="s">
        <v>107</v>
      </c>
      <c r="C11" s="6" t="s">
        <v>20</v>
      </c>
      <c r="D11" s="6">
        <v>200</v>
      </c>
      <c r="E11" s="7"/>
      <c r="F11" s="8">
        <f>ROUND(E11*D11,2)</f>
        <v>0</v>
      </c>
      <c r="G11" s="9"/>
      <c r="H11" s="8">
        <f>ROUND(I11/D11,2)</f>
        <v>0</v>
      </c>
      <c r="I11" s="8">
        <f>ROUND(F11+(F11*G11),2)</f>
        <v>0</v>
      </c>
      <c r="J11" s="10"/>
    </row>
    <row r="12" spans="2:10" ht="12.75">
      <c r="B12" s="15"/>
      <c r="E12" s="16" t="s">
        <v>41</v>
      </c>
      <c r="F12" s="17">
        <f>SUM(F8:F11)</f>
        <v>0</v>
      </c>
      <c r="G12" s="18"/>
      <c r="H12" s="19"/>
      <c r="I12" s="20">
        <f>ROUND(F12+(F12*G11),2)</f>
        <v>0</v>
      </c>
      <c r="J12" s="21"/>
    </row>
    <row r="13" spans="2:10" ht="12.75">
      <c r="B13" s="15"/>
      <c r="I13" s="22"/>
      <c r="J13" s="23"/>
    </row>
    <row r="14" spans="2:9" ht="12.75">
      <c r="B14" s="15"/>
      <c r="I14" s="23"/>
    </row>
    <row r="15" spans="2:9" ht="12.75">
      <c r="B15" s="15"/>
      <c r="I15" s="23"/>
    </row>
    <row r="17" ht="12.75">
      <c r="I17" s="23"/>
    </row>
    <row r="18" ht="12.75">
      <c r="I18" s="23"/>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5.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3"/>
    </sheetView>
  </sheetViews>
  <sheetFormatPr defaultColWidth="10.75390625" defaultRowHeight="39" customHeight="1"/>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108</v>
      </c>
      <c r="B1" s="163"/>
      <c r="C1" s="163"/>
      <c r="D1" s="163"/>
      <c r="E1" s="163"/>
      <c r="F1" s="163"/>
      <c r="G1" s="163"/>
      <c r="H1" s="163"/>
      <c r="I1" s="163"/>
      <c r="J1" s="163"/>
    </row>
    <row r="2" spans="1:10" ht="13.5">
      <c r="A2" s="163" t="s">
        <v>420</v>
      </c>
      <c r="B2" s="163"/>
      <c r="C2" s="163"/>
      <c r="D2" s="163"/>
      <c r="E2" s="163"/>
      <c r="F2" s="163"/>
      <c r="G2" s="163"/>
      <c r="H2" s="163"/>
      <c r="I2" s="163"/>
      <c r="J2" s="163"/>
    </row>
    <row r="3" spans="1:10" ht="13.5">
      <c r="A3" s="164" t="s">
        <v>109</v>
      </c>
      <c r="B3" s="164"/>
      <c r="C3" s="164"/>
      <c r="D3" s="164"/>
      <c r="E3" s="164"/>
      <c r="F3" s="164"/>
      <c r="G3" s="164"/>
      <c r="H3" s="164"/>
      <c r="I3" s="164"/>
      <c r="J3" s="164"/>
    </row>
    <row r="4" spans="1:10" ht="408.75" customHeight="1">
      <c r="A4" s="165" t="s">
        <v>421</v>
      </c>
      <c r="B4" s="165"/>
      <c r="C4" s="165"/>
      <c r="D4" s="165"/>
      <c r="E4" s="165"/>
      <c r="F4" s="165"/>
      <c r="G4" s="165"/>
      <c r="H4" s="165"/>
      <c r="I4" s="165"/>
      <c r="J4" s="165"/>
    </row>
    <row r="5" ht="21.75" customHeight="1"/>
    <row r="6" spans="1:10" ht="79.5">
      <c r="A6" s="2" t="s">
        <v>2</v>
      </c>
      <c r="B6" s="2" t="s">
        <v>3</v>
      </c>
      <c r="C6" s="2" t="s">
        <v>4</v>
      </c>
      <c r="D6" s="2" t="s">
        <v>5</v>
      </c>
      <c r="E6" s="2" t="s">
        <v>6</v>
      </c>
      <c r="F6" s="2" t="s">
        <v>7</v>
      </c>
      <c r="G6" s="2" t="s">
        <v>44</v>
      </c>
      <c r="H6" s="2" t="s">
        <v>8</v>
      </c>
      <c r="I6" s="2" t="s">
        <v>9</v>
      </c>
      <c r="J6" s="2" t="s">
        <v>379</v>
      </c>
    </row>
    <row r="7" spans="1:10" ht="12.75">
      <c r="A7" s="3">
        <v>1</v>
      </c>
      <c r="B7" s="3">
        <v>2</v>
      </c>
      <c r="C7" s="3">
        <v>3</v>
      </c>
      <c r="D7" s="3">
        <v>4</v>
      </c>
      <c r="E7" s="3">
        <v>5</v>
      </c>
      <c r="F7" s="3" t="s">
        <v>10</v>
      </c>
      <c r="G7" s="3">
        <v>7</v>
      </c>
      <c r="H7" s="3" t="s">
        <v>11</v>
      </c>
      <c r="I7" s="3" t="s">
        <v>12</v>
      </c>
      <c r="J7" s="3">
        <v>10</v>
      </c>
    </row>
    <row r="8" spans="1:10" ht="94.5" customHeight="1">
      <c r="A8" s="4">
        <v>1</v>
      </c>
      <c r="B8" s="5" t="s">
        <v>110</v>
      </c>
      <c r="C8" s="6" t="s">
        <v>20</v>
      </c>
      <c r="D8" s="6">
        <v>200</v>
      </c>
      <c r="E8" s="7"/>
      <c r="F8" s="8">
        <f aca="true" t="shared" si="0" ref="F8:F23">ROUND(E8*D8,2)</f>
        <v>0</v>
      </c>
      <c r="G8" s="9"/>
      <c r="H8" s="8">
        <f aca="true" t="shared" si="1" ref="H8:H23">ROUND(I8/D8,2)</f>
        <v>0</v>
      </c>
      <c r="I8" s="8">
        <f aca="true" t="shared" si="2" ref="I8:I23">ROUND(F8+(F8*G8),2)</f>
        <v>0</v>
      </c>
      <c r="J8" s="10"/>
    </row>
    <row r="9" spans="1:10" ht="138" customHeight="1">
      <c r="A9" s="4">
        <v>2</v>
      </c>
      <c r="B9" s="5" t="s">
        <v>111</v>
      </c>
      <c r="C9" s="6" t="s">
        <v>20</v>
      </c>
      <c r="D9" s="6">
        <v>200</v>
      </c>
      <c r="E9" s="7"/>
      <c r="F9" s="8">
        <f t="shared" si="0"/>
        <v>0</v>
      </c>
      <c r="G9" s="9"/>
      <c r="H9" s="8">
        <f t="shared" si="1"/>
        <v>0</v>
      </c>
      <c r="I9" s="8">
        <f t="shared" si="2"/>
        <v>0</v>
      </c>
      <c r="J9" s="10"/>
    </row>
    <row r="10" spans="1:10" ht="123.75" customHeight="1">
      <c r="A10" s="4">
        <v>3</v>
      </c>
      <c r="B10" s="5" t="s">
        <v>112</v>
      </c>
      <c r="C10" s="6" t="s">
        <v>20</v>
      </c>
      <c r="D10" s="6">
        <v>50</v>
      </c>
      <c r="E10" s="7"/>
      <c r="F10" s="8">
        <f t="shared" si="0"/>
        <v>0</v>
      </c>
      <c r="G10" s="9"/>
      <c r="H10" s="8">
        <f t="shared" si="1"/>
        <v>0</v>
      </c>
      <c r="I10" s="8">
        <f t="shared" si="2"/>
        <v>0</v>
      </c>
      <c r="J10" s="10"/>
    </row>
    <row r="11" spans="1:10" ht="68.25" customHeight="1">
      <c r="A11" s="4">
        <f aca="true" t="shared" si="3" ref="A11:A23">A10+1</f>
        <v>4</v>
      </c>
      <c r="B11" s="5" t="s">
        <v>113</v>
      </c>
      <c r="C11" s="6" t="s">
        <v>20</v>
      </c>
      <c r="D11" s="6">
        <v>30</v>
      </c>
      <c r="E11" s="7"/>
      <c r="F11" s="8">
        <f t="shared" si="0"/>
        <v>0</v>
      </c>
      <c r="G11" s="9"/>
      <c r="H11" s="8">
        <f t="shared" si="1"/>
        <v>0</v>
      </c>
      <c r="I11" s="8">
        <f t="shared" si="2"/>
        <v>0</v>
      </c>
      <c r="J11" s="10"/>
    </row>
    <row r="12" spans="1:10" ht="78.75">
      <c r="A12" s="4">
        <f t="shared" si="3"/>
        <v>5</v>
      </c>
      <c r="B12" s="5" t="s">
        <v>114</v>
      </c>
      <c r="C12" s="6" t="s">
        <v>20</v>
      </c>
      <c r="D12" s="6">
        <v>10</v>
      </c>
      <c r="E12" s="7"/>
      <c r="F12" s="8">
        <f t="shared" si="0"/>
        <v>0</v>
      </c>
      <c r="G12" s="9"/>
      <c r="H12" s="8">
        <f t="shared" si="1"/>
        <v>0</v>
      </c>
      <c r="I12" s="8">
        <f t="shared" si="2"/>
        <v>0</v>
      </c>
      <c r="J12" s="10"/>
    </row>
    <row r="13" spans="1:10" ht="39">
      <c r="A13" s="4">
        <f t="shared" si="3"/>
        <v>6</v>
      </c>
      <c r="B13" s="5" t="s">
        <v>115</v>
      </c>
      <c r="C13" s="6" t="s">
        <v>20</v>
      </c>
      <c r="D13" s="6">
        <v>20</v>
      </c>
      <c r="E13" s="7"/>
      <c r="F13" s="8">
        <f t="shared" si="0"/>
        <v>0</v>
      </c>
      <c r="G13" s="9"/>
      <c r="H13" s="8">
        <f t="shared" si="1"/>
        <v>0</v>
      </c>
      <c r="I13" s="8">
        <f t="shared" si="2"/>
        <v>0</v>
      </c>
      <c r="J13" s="10"/>
    </row>
    <row r="14" spans="1:10" ht="42.75" customHeight="1">
      <c r="A14" s="4">
        <f t="shared" si="3"/>
        <v>7</v>
      </c>
      <c r="B14" s="5" t="s">
        <v>116</v>
      </c>
      <c r="C14" s="6" t="s">
        <v>20</v>
      </c>
      <c r="D14" s="6">
        <v>40</v>
      </c>
      <c r="E14" s="7"/>
      <c r="F14" s="8">
        <f t="shared" si="0"/>
        <v>0</v>
      </c>
      <c r="G14" s="9"/>
      <c r="H14" s="8">
        <f t="shared" si="1"/>
        <v>0</v>
      </c>
      <c r="I14" s="8">
        <f t="shared" si="2"/>
        <v>0</v>
      </c>
      <c r="J14" s="10"/>
    </row>
    <row r="15" spans="1:10" ht="52.5">
      <c r="A15" s="4">
        <f t="shared" si="3"/>
        <v>8</v>
      </c>
      <c r="B15" s="5" t="s">
        <v>117</v>
      </c>
      <c r="C15" s="6" t="s">
        <v>20</v>
      </c>
      <c r="D15" s="6">
        <v>300</v>
      </c>
      <c r="E15" s="7"/>
      <c r="F15" s="8">
        <f t="shared" si="0"/>
        <v>0</v>
      </c>
      <c r="G15" s="9"/>
      <c r="H15" s="8">
        <f t="shared" si="1"/>
        <v>0</v>
      </c>
      <c r="I15" s="8">
        <f t="shared" si="2"/>
        <v>0</v>
      </c>
      <c r="J15" s="10"/>
    </row>
    <row r="16" spans="1:10" ht="132.75" customHeight="1">
      <c r="A16" s="4">
        <f t="shared" si="3"/>
        <v>9</v>
      </c>
      <c r="B16" s="5" t="s">
        <v>118</v>
      </c>
      <c r="C16" s="6" t="s">
        <v>20</v>
      </c>
      <c r="D16" s="6">
        <v>5</v>
      </c>
      <c r="E16" s="7"/>
      <c r="F16" s="8">
        <f t="shared" si="0"/>
        <v>0</v>
      </c>
      <c r="G16" s="9"/>
      <c r="H16" s="8">
        <f t="shared" si="1"/>
        <v>0</v>
      </c>
      <c r="I16" s="8">
        <f t="shared" si="2"/>
        <v>0</v>
      </c>
      <c r="J16" s="10"/>
    </row>
    <row r="17" spans="1:10" ht="137.25" customHeight="1">
      <c r="A17" s="4">
        <f t="shared" si="3"/>
        <v>10</v>
      </c>
      <c r="B17" s="5" t="s">
        <v>119</v>
      </c>
      <c r="C17" s="6" t="s">
        <v>20</v>
      </c>
      <c r="D17" s="6">
        <v>30</v>
      </c>
      <c r="E17" s="7"/>
      <c r="F17" s="8">
        <f t="shared" si="0"/>
        <v>0</v>
      </c>
      <c r="G17" s="9"/>
      <c r="H17" s="8">
        <f t="shared" si="1"/>
        <v>0</v>
      </c>
      <c r="I17" s="8">
        <f t="shared" si="2"/>
        <v>0</v>
      </c>
      <c r="J17" s="10"/>
    </row>
    <row r="18" spans="1:10" ht="144.75">
      <c r="A18" s="4">
        <f t="shared" si="3"/>
        <v>11</v>
      </c>
      <c r="B18" s="5" t="s">
        <v>120</v>
      </c>
      <c r="C18" s="6" t="s">
        <v>20</v>
      </c>
      <c r="D18" s="6">
        <v>20</v>
      </c>
      <c r="E18" s="7"/>
      <c r="F18" s="8">
        <f t="shared" si="0"/>
        <v>0</v>
      </c>
      <c r="G18" s="9"/>
      <c r="H18" s="8">
        <f t="shared" si="1"/>
        <v>0</v>
      </c>
      <c r="I18" s="8">
        <f t="shared" si="2"/>
        <v>0</v>
      </c>
      <c r="J18" s="10"/>
    </row>
    <row r="19" spans="1:10" ht="78.75">
      <c r="A19" s="4">
        <f t="shared" si="3"/>
        <v>12</v>
      </c>
      <c r="B19" s="5" t="s">
        <v>121</v>
      </c>
      <c r="C19" s="6" t="s">
        <v>20</v>
      </c>
      <c r="D19" s="6">
        <v>2</v>
      </c>
      <c r="E19" s="7"/>
      <c r="F19" s="8">
        <f t="shared" si="0"/>
        <v>0</v>
      </c>
      <c r="G19" s="9"/>
      <c r="H19" s="8">
        <f t="shared" si="1"/>
        <v>0</v>
      </c>
      <c r="I19" s="8">
        <f t="shared" si="2"/>
        <v>0</v>
      </c>
      <c r="J19" s="10"/>
    </row>
    <row r="20" spans="1:10" ht="120.75" customHeight="1">
      <c r="A20" s="4">
        <f t="shared" si="3"/>
        <v>13</v>
      </c>
      <c r="B20" s="5" t="s">
        <v>122</v>
      </c>
      <c r="C20" s="6" t="s">
        <v>20</v>
      </c>
      <c r="D20" s="6">
        <v>40</v>
      </c>
      <c r="E20" s="7"/>
      <c r="F20" s="8">
        <f t="shared" si="0"/>
        <v>0</v>
      </c>
      <c r="G20" s="9"/>
      <c r="H20" s="8">
        <f t="shared" si="1"/>
        <v>0</v>
      </c>
      <c r="I20" s="8">
        <f t="shared" si="2"/>
        <v>0</v>
      </c>
      <c r="J20" s="10"/>
    </row>
    <row r="21" spans="1:10" ht="78.75" customHeight="1">
      <c r="A21" s="4">
        <f t="shared" si="3"/>
        <v>14</v>
      </c>
      <c r="B21" s="28" t="s">
        <v>123</v>
      </c>
      <c r="C21" s="40" t="s">
        <v>20</v>
      </c>
      <c r="D21" s="40">
        <v>4</v>
      </c>
      <c r="E21" s="41"/>
      <c r="F21" s="8">
        <f t="shared" si="0"/>
        <v>0</v>
      </c>
      <c r="G21" s="9"/>
      <c r="H21" s="8">
        <f t="shared" si="1"/>
        <v>0</v>
      </c>
      <c r="I21" s="8">
        <f t="shared" si="2"/>
        <v>0</v>
      </c>
      <c r="J21" s="10"/>
    </row>
    <row r="22" spans="1:10" ht="66" customHeight="1">
      <c r="A22" s="4">
        <f t="shared" si="3"/>
        <v>15</v>
      </c>
      <c r="B22" s="5" t="s">
        <v>124</v>
      </c>
      <c r="C22" s="6" t="s">
        <v>20</v>
      </c>
      <c r="D22" s="6">
        <v>6</v>
      </c>
      <c r="E22" s="7"/>
      <c r="F22" s="8">
        <f t="shared" si="0"/>
        <v>0</v>
      </c>
      <c r="G22" s="9"/>
      <c r="H22" s="8">
        <f t="shared" si="1"/>
        <v>0</v>
      </c>
      <c r="I22" s="8">
        <f t="shared" si="2"/>
        <v>0</v>
      </c>
      <c r="J22" s="10"/>
    </row>
    <row r="23" spans="1:10" ht="67.5" customHeight="1">
      <c r="A23" s="4">
        <f t="shared" si="3"/>
        <v>16</v>
      </c>
      <c r="B23" s="5" t="s">
        <v>125</v>
      </c>
      <c r="C23" s="6" t="s">
        <v>20</v>
      </c>
      <c r="D23" s="6">
        <v>4</v>
      </c>
      <c r="E23" s="7"/>
      <c r="F23" s="8">
        <f t="shared" si="0"/>
        <v>0</v>
      </c>
      <c r="G23" s="9"/>
      <c r="H23" s="8">
        <f t="shared" si="1"/>
        <v>0</v>
      </c>
      <c r="I23" s="8">
        <f t="shared" si="2"/>
        <v>0</v>
      </c>
      <c r="J23" s="10"/>
    </row>
    <row r="24" spans="2:10" ht="39" customHeight="1">
      <c r="B24" s="15"/>
      <c r="E24" s="38" t="s">
        <v>41</v>
      </c>
      <c r="F24" s="42">
        <f>SUM(F8:F23)</f>
        <v>0</v>
      </c>
      <c r="G24" s="43"/>
      <c r="H24" s="44"/>
      <c r="I24" s="45">
        <f>ROUND(F24+(F24*G23),2)</f>
        <v>0</v>
      </c>
      <c r="J24" s="21"/>
    </row>
    <row r="25" spans="2:10" ht="39" customHeight="1">
      <c r="B25" s="15"/>
      <c r="I25" s="22"/>
      <c r="J25" s="23"/>
    </row>
    <row r="26" spans="2:9" ht="39" customHeight="1">
      <c r="B26" s="15"/>
      <c r="I26" s="23"/>
    </row>
    <row r="27" spans="2:9" ht="39" customHeight="1">
      <c r="B27" s="15"/>
      <c r="I27" s="23"/>
    </row>
    <row r="29" ht="39" customHeight="1">
      <c r="I29" s="23"/>
    </row>
    <row r="30" ht="39" customHeight="1">
      <c r="I30" s="23"/>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6.xml><?xml version="1.0" encoding="utf-8"?>
<worksheet xmlns="http://schemas.openxmlformats.org/spreadsheetml/2006/main" xmlns:r="http://schemas.openxmlformats.org/officeDocument/2006/relationships">
  <dimension ref="A1:J30"/>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126</v>
      </c>
      <c r="B1" s="163"/>
      <c r="C1" s="163"/>
      <c r="D1" s="163"/>
      <c r="E1" s="163"/>
      <c r="F1" s="163"/>
      <c r="G1" s="163"/>
      <c r="H1" s="163"/>
      <c r="I1" s="163"/>
      <c r="J1" s="163"/>
    </row>
    <row r="2" spans="1:10" ht="13.5">
      <c r="A2" s="163" t="s">
        <v>418</v>
      </c>
      <c r="B2" s="163"/>
      <c r="C2" s="163"/>
      <c r="D2" s="163"/>
      <c r="E2" s="163"/>
      <c r="F2" s="163"/>
      <c r="G2" s="163"/>
      <c r="H2" s="163"/>
      <c r="I2" s="163"/>
      <c r="J2" s="163"/>
    </row>
    <row r="3" spans="1:10" ht="13.5">
      <c r="A3" s="164" t="s">
        <v>127</v>
      </c>
      <c r="B3" s="164"/>
      <c r="C3" s="164"/>
      <c r="D3" s="164"/>
      <c r="E3" s="164"/>
      <c r="F3" s="164"/>
      <c r="G3" s="164"/>
      <c r="H3" s="164"/>
      <c r="I3" s="164"/>
      <c r="J3" s="164"/>
    </row>
    <row r="4" spans="1:10" ht="408.75" customHeight="1">
      <c r="A4" s="165" t="s">
        <v>419</v>
      </c>
      <c r="B4" s="165"/>
      <c r="C4" s="165"/>
      <c r="D4" s="165"/>
      <c r="E4" s="165"/>
      <c r="F4" s="165"/>
      <c r="G4" s="165"/>
      <c r="H4" s="165"/>
      <c r="I4" s="165"/>
      <c r="J4" s="165"/>
    </row>
    <row r="5" ht="21.75" customHeight="1"/>
    <row r="6" spans="1:10" ht="79.5">
      <c r="A6" s="2" t="s">
        <v>2</v>
      </c>
      <c r="B6" s="2" t="s">
        <v>3</v>
      </c>
      <c r="C6" s="2" t="s">
        <v>4</v>
      </c>
      <c r="D6" s="2" t="s">
        <v>5</v>
      </c>
      <c r="E6" s="2" t="s">
        <v>6</v>
      </c>
      <c r="F6" s="2" t="s">
        <v>7</v>
      </c>
      <c r="G6" s="2" t="s">
        <v>44</v>
      </c>
      <c r="H6" s="2" t="s">
        <v>8</v>
      </c>
      <c r="I6" s="2" t="s">
        <v>9</v>
      </c>
      <c r="J6" s="2" t="s">
        <v>379</v>
      </c>
    </row>
    <row r="7" spans="1:10" ht="12.75">
      <c r="A7" s="3">
        <v>1</v>
      </c>
      <c r="B7" s="3">
        <v>2</v>
      </c>
      <c r="C7" s="3">
        <v>3</v>
      </c>
      <c r="D7" s="3">
        <v>4</v>
      </c>
      <c r="E7" s="3">
        <v>5</v>
      </c>
      <c r="F7" s="3" t="s">
        <v>10</v>
      </c>
      <c r="G7" s="3">
        <v>7</v>
      </c>
      <c r="H7" s="3" t="s">
        <v>11</v>
      </c>
      <c r="I7" s="3" t="s">
        <v>12</v>
      </c>
      <c r="J7" s="3">
        <v>10</v>
      </c>
    </row>
    <row r="8" spans="1:10" ht="90" customHeight="1">
      <c r="A8" s="166" t="s">
        <v>128</v>
      </c>
      <c r="B8" s="166"/>
      <c r="C8" s="166"/>
      <c r="D8" s="166"/>
      <c r="E8" s="166"/>
      <c r="F8" s="166"/>
      <c r="G8" s="166"/>
      <c r="H8" s="166"/>
      <c r="I8" s="166"/>
      <c r="J8" s="166"/>
    </row>
    <row r="9" spans="1:10" ht="26.25">
      <c r="A9" s="4">
        <v>1</v>
      </c>
      <c r="B9" s="5" t="s">
        <v>129</v>
      </c>
      <c r="C9" s="6" t="s">
        <v>20</v>
      </c>
      <c r="D9" s="6">
        <v>400</v>
      </c>
      <c r="E9" s="7"/>
      <c r="F9" s="8">
        <f>ROUND(E9*D9,2)</f>
        <v>0</v>
      </c>
      <c r="G9" s="9"/>
      <c r="H9" s="8">
        <f>ROUND(I9/D9,2)</f>
        <v>0</v>
      </c>
      <c r="I9" s="8">
        <f>ROUND(F9+(F9*G9),2)</f>
        <v>0</v>
      </c>
      <c r="J9" s="10"/>
    </row>
    <row r="10" spans="1:10" ht="71.25" customHeight="1">
      <c r="A10" s="4">
        <v>2</v>
      </c>
      <c r="B10" s="5" t="s">
        <v>130</v>
      </c>
      <c r="C10" s="6" t="s">
        <v>20</v>
      </c>
      <c r="D10" s="6">
        <v>400</v>
      </c>
      <c r="E10" s="7"/>
      <c r="F10" s="8">
        <f>ROUND(E10*D10,2)</f>
        <v>0</v>
      </c>
      <c r="G10" s="9"/>
      <c r="H10" s="8">
        <f>ROUND(I10/D10,2)</f>
        <v>0</v>
      </c>
      <c r="I10" s="8">
        <f>ROUND(F10+(F10*G10),2)</f>
        <v>0</v>
      </c>
      <c r="J10" s="10"/>
    </row>
    <row r="11" spans="1:10" ht="184.5">
      <c r="A11" s="4">
        <v>3</v>
      </c>
      <c r="B11" s="5" t="s">
        <v>131</v>
      </c>
      <c r="C11" s="6" t="s">
        <v>20</v>
      </c>
      <c r="D11" s="6">
        <v>30</v>
      </c>
      <c r="E11" s="7"/>
      <c r="F11" s="8">
        <f>ROUND(E11*D11,2)</f>
        <v>0</v>
      </c>
      <c r="G11" s="9"/>
      <c r="H11" s="8">
        <f>ROUND(I11/D11,2)</f>
        <v>0</v>
      </c>
      <c r="I11" s="8">
        <f>ROUND(F11+(F11*G11),2)</f>
        <v>0</v>
      </c>
      <c r="J11" s="10"/>
    </row>
    <row r="12" spans="1:10" ht="118.5">
      <c r="A12" s="4">
        <f>A11+1</f>
        <v>4</v>
      </c>
      <c r="B12" s="5" t="s">
        <v>132</v>
      </c>
      <c r="C12" s="6" t="s">
        <v>20</v>
      </c>
      <c r="D12" s="6">
        <v>20</v>
      </c>
      <c r="E12" s="7"/>
      <c r="F12" s="8">
        <f>ROUND(E12*D12,2)</f>
        <v>0</v>
      </c>
      <c r="G12" s="9"/>
      <c r="H12" s="8">
        <f>ROUND(I12/D12,2)</f>
        <v>0</v>
      </c>
      <c r="I12" s="8">
        <f>ROUND(F12+(F12*G12),2)</f>
        <v>0</v>
      </c>
      <c r="J12" s="10"/>
    </row>
    <row r="13" spans="1:10" ht="118.5">
      <c r="A13" s="4">
        <f>A12+1</f>
        <v>5</v>
      </c>
      <c r="B13" s="5" t="s">
        <v>133</v>
      </c>
      <c r="C13" s="6" t="s">
        <v>20</v>
      </c>
      <c r="D13" s="6">
        <v>60</v>
      </c>
      <c r="E13" s="7"/>
      <c r="F13" s="8">
        <f>ROUND(E13*D13,2)</f>
        <v>0</v>
      </c>
      <c r="G13" s="9"/>
      <c r="H13" s="8">
        <f>ROUND(I13/D13,2)</f>
        <v>0</v>
      </c>
      <c r="I13" s="8">
        <f>ROUND(F13+(F13*G13),2)</f>
        <v>0</v>
      </c>
      <c r="J13" s="10"/>
    </row>
    <row r="14" spans="1:10" ht="42" customHeight="1">
      <c r="A14" s="170" t="s">
        <v>134</v>
      </c>
      <c r="B14" s="170"/>
      <c r="C14" s="170"/>
      <c r="D14" s="170"/>
      <c r="E14" s="170"/>
      <c r="F14" s="170"/>
      <c r="G14" s="170"/>
      <c r="H14" s="170"/>
      <c r="I14" s="170"/>
      <c r="J14" s="170"/>
    </row>
    <row r="15" spans="1:10" ht="12.75">
      <c r="A15" s="4">
        <f>A13+1</f>
        <v>6</v>
      </c>
      <c r="B15" s="5" t="s">
        <v>135</v>
      </c>
      <c r="C15" s="6" t="s">
        <v>20</v>
      </c>
      <c r="D15" s="6">
        <v>80</v>
      </c>
      <c r="E15" s="7"/>
      <c r="F15" s="8">
        <f>ROUND(E15*D15,2)</f>
        <v>0</v>
      </c>
      <c r="G15" s="9"/>
      <c r="H15" s="8">
        <f>ROUND(I15/D15,2)</f>
        <v>0</v>
      </c>
      <c r="I15" s="8">
        <f>ROUND(F15+(F15*G15),2)</f>
        <v>0</v>
      </c>
      <c r="J15" s="10"/>
    </row>
    <row r="16" spans="1:10" ht="12.75">
      <c r="A16" s="4">
        <f>A15+1</f>
        <v>7</v>
      </c>
      <c r="B16" s="5" t="s">
        <v>136</v>
      </c>
      <c r="C16" s="6" t="s">
        <v>20</v>
      </c>
      <c r="D16" s="6">
        <v>30</v>
      </c>
      <c r="E16" s="7"/>
      <c r="F16" s="8">
        <f>ROUND(E16*D16,2)</f>
        <v>0</v>
      </c>
      <c r="G16" s="9"/>
      <c r="H16" s="8">
        <f>ROUND(I16/D16,2)</f>
        <v>0</v>
      </c>
      <c r="I16" s="8">
        <f>ROUND(F16+(F16*G16),2)</f>
        <v>0</v>
      </c>
      <c r="J16" s="10"/>
    </row>
    <row r="17" spans="1:10" ht="12.75">
      <c r="A17" s="4">
        <f>A16+1</f>
        <v>8</v>
      </c>
      <c r="B17" s="5" t="s">
        <v>137</v>
      </c>
      <c r="C17" s="6" t="s">
        <v>20</v>
      </c>
      <c r="D17" s="6">
        <v>20</v>
      </c>
      <c r="E17" s="7"/>
      <c r="F17" s="8">
        <f>ROUND(E17*D17,2)</f>
        <v>0</v>
      </c>
      <c r="G17" s="9"/>
      <c r="H17" s="8">
        <f>ROUND(I17/D17,2)</f>
        <v>0</v>
      </c>
      <c r="I17" s="8">
        <f>ROUND(F17+(F17*G17),2)</f>
        <v>0</v>
      </c>
      <c r="J17" s="10"/>
    </row>
    <row r="18" spans="1:10" ht="12.75">
      <c r="A18" s="4">
        <f>A17+1</f>
        <v>9</v>
      </c>
      <c r="B18" s="5" t="s">
        <v>138</v>
      </c>
      <c r="C18" s="6" t="s">
        <v>20</v>
      </c>
      <c r="D18" s="6">
        <v>10</v>
      </c>
      <c r="E18" s="7"/>
      <c r="F18" s="8">
        <f>ROUND(E18*D18,2)</f>
        <v>0</v>
      </c>
      <c r="G18" s="9"/>
      <c r="H18" s="8">
        <f>ROUND(I18/D18,2)</f>
        <v>0</v>
      </c>
      <c r="I18" s="8">
        <f>ROUND(F18+(F18*G18),2)</f>
        <v>0</v>
      </c>
      <c r="J18" s="10"/>
    </row>
    <row r="19" spans="1:10" ht="69" customHeight="1">
      <c r="A19" s="170" t="s">
        <v>139</v>
      </c>
      <c r="B19" s="170"/>
      <c r="C19" s="170"/>
      <c r="D19" s="170"/>
      <c r="E19" s="170"/>
      <c r="F19" s="170"/>
      <c r="G19" s="170"/>
      <c r="H19" s="170"/>
      <c r="I19" s="170"/>
      <c r="J19" s="170"/>
    </row>
    <row r="20" spans="1:10" ht="12.75">
      <c r="A20" s="4">
        <f>A18+1</f>
        <v>10</v>
      </c>
      <c r="B20" s="5" t="s">
        <v>140</v>
      </c>
      <c r="C20" s="6" t="s">
        <v>20</v>
      </c>
      <c r="D20" s="6">
        <v>4</v>
      </c>
      <c r="E20" s="7"/>
      <c r="F20" s="8">
        <f>ROUND(E20*D20,2)</f>
        <v>0</v>
      </c>
      <c r="G20" s="9"/>
      <c r="H20" s="8">
        <f>ROUND(I20/D20,2)</f>
        <v>0</v>
      </c>
      <c r="I20" s="8">
        <f>ROUND(F20+(F20*G20),2)</f>
        <v>0</v>
      </c>
      <c r="J20" s="10"/>
    </row>
    <row r="21" spans="1:10" ht="12.75">
      <c r="A21" s="4">
        <f>A20+1</f>
        <v>11</v>
      </c>
      <c r="B21" s="5" t="s">
        <v>141</v>
      </c>
      <c r="C21" s="6" t="s">
        <v>20</v>
      </c>
      <c r="D21" s="6">
        <v>4</v>
      </c>
      <c r="E21" s="7"/>
      <c r="F21" s="8">
        <f>ROUND(E21*D21,2)</f>
        <v>0</v>
      </c>
      <c r="G21" s="9"/>
      <c r="H21" s="8">
        <f>ROUND(I21/D21,2)</f>
        <v>0</v>
      </c>
      <c r="I21" s="8">
        <f>ROUND(F21+(F21*G21),2)</f>
        <v>0</v>
      </c>
      <c r="J21" s="10"/>
    </row>
    <row r="22" spans="1:10" ht="12.75">
      <c r="A22" s="4">
        <f>A21+1</f>
        <v>12</v>
      </c>
      <c r="B22" s="5" t="s">
        <v>142</v>
      </c>
      <c r="C22" s="6" t="s">
        <v>20</v>
      </c>
      <c r="D22" s="6">
        <v>4</v>
      </c>
      <c r="E22" s="7"/>
      <c r="F22" s="8">
        <f>ROUND(E22*D22,2)</f>
        <v>0</v>
      </c>
      <c r="G22" s="9"/>
      <c r="H22" s="8">
        <f>ROUND(I22/D22,2)</f>
        <v>0</v>
      </c>
      <c r="I22" s="8">
        <f>ROUND(F22+(F22*G22),2)</f>
        <v>0</v>
      </c>
      <c r="J22" s="10"/>
    </row>
    <row r="23" spans="1:10" ht="12.75">
      <c r="A23" s="4">
        <f>A22+1</f>
        <v>13</v>
      </c>
      <c r="B23" s="5" t="s">
        <v>143</v>
      </c>
      <c r="C23" s="6" t="s">
        <v>20</v>
      </c>
      <c r="D23" s="6">
        <v>4</v>
      </c>
      <c r="E23" s="7"/>
      <c r="F23" s="8">
        <f>ROUND(E23*D23,2)</f>
        <v>0</v>
      </c>
      <c r="G23" s="9"/>
      <c r="H23" s="8">
        <f>ROUND(I23/D23,2)</f>
        <v>0</v>
      </c>
      <c r="I23" s="8">
        <f>ROUND(F23+(F23*G23),2)</f>
        <v>0</v>
      </c>
      <c r="J23" s="10"/>
    </row>
    <row r="24" spans="2:10" ht="12.75">
      <c r="B24" s="15"/>
      <c r="E24" s="16" t="s">
        <v>41</v>
      </c>
      <c r="F24" s="17">
        <f>SUM(F9:F23)</f>
        <v>0</v>
      </c>
      <c r="G24" s="18"/>
      <c r="H24" s="19"/>
      <c r="I24" s="20">
        <f>ROUND(F24+(F24*G23),2)</f>
        <v>0</v>
      </c>
      <c r="J24" s="21"/>
    </row>
    <row r="25" spans="2:10" ht="12.75">
      <c r="B25" s="15"/>
      <c r="I25" s="22"/>
      <c r="J25" s="23"/>
    </row>
    <row r="26" spans="2:9" ht="12.75">
      <c r="B26" s="15"/>
      <c r="I26" s="23"/>
    </row>
    <row r="27" spans="2:9" ht="12.75">
      <c r="B27" s="15"/>
      <c r="I27" s="23"/>
    </row>
    <row r="29" ht="12.75">
      <c r="I29" s="23"/>
    </row>
    <row r="30" ht="12.75">
      <c r="I30" s="23"/>
    </row>
  </sheetData>
  <sheetProtection/>
  <mergeCells count="7">
    <mergeCell ref="A19:J19"/>
    <mergeCell ref="A1:J1"/>
    <mergeCell ref="A2:J2"/>
    <mergeCell ref="A3:J3"/>
    <mergeCell ref="A4:J4"/>
    <mergeCell ref="A8:J8"/>
    <mergeCell ref="A14:J1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7.xml><?xml version="1.0" encoding="utf-8"?>
<worksheet xmlns="http://schemas.openxmlformats.org/spreadsheetml/2006/main" xmlns:r="http://schemas.openxmlformats.org/officeDocument/2006/relationships">
  <dimension ref="A1:J26"/>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9.37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144</v>
      </c>
      <c r="B1" s="163"/>
      <c r="C1" s="163"/>
      <c r="D1" s="163"/>
      <c r="E1" s="163"/>
      <c r="F1" s="163"/>
      <c r="G1" s="163"/>
      <c r="H1" s="163"/>
      <c r="I1" s="163"/>
      <c r="J1" s="163"/>
    </row>
    <row r="2" spans="1:10" ht="13.5">
      <c r="A2" s="163" t="s">
        <v>416</v>
      </c>
      <c r="B2" s="163"/>
      <c r="C2" s="163"/>
      <c r="D2" s="163"/>
      <c r="E2" s="163"/>
      <c r="F2" s="163"/>
      <c r="G2" s="163"/>
      <c r="H2" s="163"/>
      <c r="I2" s="163"/>
      <c r="J2" s="163"/>
    </row>
    <row r="3" spans="1:10" ht="13.5">
      <c r="A3" s="164" t="s">
        <v>145</v>
      </c>
      <c r="B3" s="164"/>
      <c r="C3" s="164"/>
      <c r="D3" s="164"/>
      <c r="E3" s="164"/>
      <c r="F3" s="164"/>
      <c r="G3" s="164"/>
      <c r="H3" s="164"/>
      <c r="I3" s="164"/>
      <c r="J3" s="164"/>
    </row>
    <row r="4" spans="1:10" ht="408.75" customHeight="1">
      <c r="A4" s="165" t="s">
        <v>417</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3">
        <v>2</v>
      </c>
      <c r="C7" s="3">
        <v>3</v>
      </c>
      <c r="D7" s="3">
        <v>4</v>
      </c>
      <c r="E7" s="3">
        <v>5</v>
      </c>
      <c r="F7" s="3" t="s">
        <v>10</v>
      </c>
      <c r="G7" s="3">
        <v>7</v>
      </c>
      <c r="H7" s="3" t="s">
        <v>11</v>
      </c>
      <c r="I7" s="3" t="s">
        <v>12</v>
      </c>
      <c r="J7" s="3">
        <v>10</v>
      </c>
    </row>
    <row r="8" spans="1:10" ht="57" customHeight="1">
      <c r="A8" s="4">
        <v>1</v>
      </c>
      <c r="B8" s="5" t="s">
        <v>146</v>
      </c>
      <c r="C8" s="6" t="s">
        <v>20</v>
      </c>
      <c r="D8" s="6">
        <v>400</v>
      </c>
      <c r="E8" s="7"/>
      <c r="F8" s="8">
        <f aca="true" t="shared" si="0" ref="F8:F19">ROUND(E8*D8,2)</f>
        <v>0</v>
      </c>
      <c r="G8" s="9"/>
      <c r="H8" s="8">
        <f aca="true" t="shared" si="1" ref="H8:H19">ROUND(I8/D8,2)</f>
        <v>0</v>
      </c>
      <c r="I8" s="8">
        <f aca="true" t="shared" si="2" ref="I8:I19">ROUND(F8+(F8*G8),2)</f>
        <v>0</v>
      </c>
      <c r="J8" s="159"/>
    </row>
    <row r="9" spans="1:10" ht="39.75" customHeight="1">
      <c r="A9" s="4">
        <v>2</v>
      </c>
      <c r="B9" s="5" t="s">
        <v>147</v>
      </c>
      <c r="C9" s="6" t="s">
        <v>20</v>
      </c>
      <c r="D9" s="6">
        <v>1500</v>
      </c>
      <c r="E9" s="7"/>
      <c r="F9" s="8">
        <f t="shared" si="0"/>
        <v>0</v>
      </c>
      <c r="G9" s="9"/>
      <c r="H9" s="8">
        <f t="shared" si="1"/>
        <v>0</v>
      </c>
      <c r="I9" s="8">
        <f t="shared" si="2"/>
        <v>0</v>
      </c>
      <c r="J9" s="159"/>
    </row>
    <row r="10" spans="1:10" ht="90" customHeight="1">
      <c r="A10" s="4">
        <v>3</v>
      </c>
      <c r="B10" s="5" t="s">
        <v>148</v>
      </c>
      <c r="C10" s="6" t="s">
        <v>20</v>
      </c>
      <c r="D10" s="6">
        <v>700</v>
      </c>
      <c r="E10" s="7"/>
      <c r="F10" s="8">
        <f t="shared" si="0"/>
        <v>0</v>
      </c>
      <c r="G10" s="9"/>
      <c r="H10" s="8">
        <f t="shared" si="1"/>
        <v>0</v>
      </c>
      <c r="I10" s="8">
        <f t="shared" si="2"/>
        <v>0</v>
      </c>
      <c r="J10" s="159"/>
    </row>
    <row r="11" spans="1:10" ht="57.75" customHeight="1">
      <c r="A11" s="4">
        <f aca="true" t="shared" si="3" ref="A11:A19">A10+1</f>
        <v>4</v>
      </c>
      <c r="B11" s="5" t="s">
        <v>149</v>
      </c>
      <c r="C11" s="6" t="s">
        <v>20</v>
      </c>
      <c r="D11" s="6">
        <v>60</v>
      </c>
      <c r="E11" s="7"/>
      <c r="F11" s="8">
        <f t="shared" si="0"/>
        <v>0</v>
      </c>
      <c r="G11" s="9"/>
      <c r="H11" s="8">
        <f t="shared" si="1"/>
        <v>0</v>
      </c>
      <c r="I11" s="8">
        <f t="shared" si="2"/>
        <v>0</v>
      </c>
      <c r="J11" s="159"/>
    </row>
    <row r="12" spans="1:10" ht="98.25" customHeight="1">
      <c r="A12" s="4">
        <f t="shared" si="3"/>
        <v>5</v>
      </c>
      <c r="B12" s="5" t="s">
        <v>150</v>
      </c>
      <c r="C12" s="6" t="s">
        <v>20</v>
      </c>
      <c r="D12" s="6">
        <v>40</v>
      </c>
      <c r="E12" s="7"/>
      <c r="F12" s="8">
        <f t="shared" si="0"/>
        <v>0</v>
      </c>
      <c r="G12" s="9"/>
      <c r="H12" s="8">
        <f t="shared" si="1"/>
        <v>0</v>
      </c>
      <c r="I12" s="8">
        <f t="shared" si="2"/>
        <v>0</v>
      </c>
      <c r="J12" s="159"/>
    </row>
    <row r="13" spans="1:10" ht="69" customHeight="1">
      <c r="A13" s="4">
        <f t="shared" si="3"/>
        <v>6</v>
      </c>
      <c r="B13" s="5" t="s">
        <v>151</v>
      </c>
      <c r="C13" s="6" t="s">
        <v>20</v>
      </c>
      <c r="D13" s="6">
        <v>5</v>
      </c>
      <c r="E13" s="7"/>
      <c r="F13" s="8">
        <f t="shared" si="0"/>
        <v>0</v>
      </c>
      <c r="G13" s="9"/>
      <c r="H13" s="8">
        <f t="shared" si="1"/>
        <v>0</v>
      </c>
      <c r="I13" s="8">
        <f t="shared" si="2"/>
        <v>0</v>
      </c>
      <c r="J13" s="159"/>
    </row>
    <row r="14" spans="1:10" ht="54.75" customHeight="1">
      <c r="A14" s="4">
        <f t="shared" si="3"/>
        <v>7</v>
      </c>
      <c r="B14" s="5" t="s">
        <v>152</v>
      </c>
      <c r="C14" s="6" t="s">
        <v>20</v>
      </c>
      <c r="D14" s="6">
        <v>5</v>
      </c>
      <c r="E14" s="7"/>
      <c r="F14" s="8">
        <f t="shared" si="0"/>
        <v>0</v>
      </c>
      <c r="G14" s="9"/>
      <c r="H14" s="8">
        <f t="shared" si="1"/>
        <v>0</v>
      </c>
      <c r="I14" s="8">
        <f t="shared" si="2"/>
        <v>0</v>
      </c>
      <c r="J14" s="159"/>
    </row>
    <row r="15" spans="1:10" ht="12.75">
      <c r="A15" s="4">
        <f t="shared" si="3"/>
        <v>8</v>
      </c>
      <c r="B15" s="5" t="s">
        <v>153</v>
      </c>
      <c r="C15" s="6" t="s">
        <v>20</v>
      </c>
      <c r="D15" s="6">
        <v>10</v>
      </c>
      <c r="E15" s="7"/>
      <c r="F15" s="8">
        <f t="shared" si="0"/>
        <v>0</v>
      </c>
      <c r="G15" s="9"/>
      <c r="H15" s="8">
        <f t="shared" si="1"/>
        <v>0</v>
      </c>
      <c r="I15" s="8">
        <f t="shared" si="2"/>
        <v>0</v>
      </c>
      <c r="J15" s="159"/>
    </row>
    <row r="16" spans="1:10" ht="12.75">
      <c r="A16" s="4">
        <f t="shared" si="3"/>
        <v>9</v>
      </c>
      <c r="B16" s="5" t="s">
        <v>154</v>
      </c>
      <c r="C16" s="6" t="s">
        <v>20</v>
      </c>
      <c r="D16" s="6">
        <v>400</v>
      </c>
      <c r="E16" s="7"/>
      <c r="F16" s="8">
        <f t="shared" si="0"/>
        <v>0</v>
      </c>
      <c r="G16" s="9"/>
      <c r="H16" s="8">
        <f t="shared" si="1"/>
        <v>0</v>
      </c>
      <c r="I16" s="8">
        <f t="shared" si="2"/>
        <v>0</v>
      </c>
      <c r="J16" s="159"/>
    </row>
    <row r="17" spans="1:10" ht="57.75" customHeight="1">
      <c r="A17" s="4">
        <f t="shared" si="3"/>
        <v>10</v>
      </c>
      <c r="B17" s="5" t="s">
        <v>155</v>
      </c>
      <c r="C17" s="6" t="s">
        <v>20</v>
      </c>
      <c r="D17" s="6">
        <v>10</v>
      </c>
      <c r="E17" s="7"/>
      <c r="F17" s="8">
        <f t="shared" si="0"/>
        <v>0</v>
      </c>
      <c r="G17" s="9"/>
      <c r="H17" s="8">
        <f t="shared" si="1"/>
        <v>0</v>
      </c>
      <c r="I17" s="8">
        <f t="shared" si="2"/>
        <v>0</v>
      </c>
      <c r="J17" s="159"/>
    </row>
    <row r="18" spans="1:10" ht="57" customHeight="1">
      <c r="A18" s="4">
        <f t="shared" si="3"/>
        <v>11</v>
      </c>
      <c r="B18" s="5" t="s">
        <v>156</v>
      </c>
      <c r="C18" s="6" t="s">
        <v>20</v>
      </c>
      <c r="D18" s="6">
        <v>30</v>
      </c>
      <c r="E18" s="7"/>
      <c r="F18" s="8">
        <f t="shared" si="0"/>
        <v>0</v>
      </c>
      <c r="G18" s="9"/>
      <c r="H18" s="8">
        <f t="shared" si="1"/>
        <v>0</v>
      </c>
      <c r="I18" s="8">
        <f t="shared" si="2"/>
        <v>0</v>
      </c>
      <c r="J18" s="159"/>
    </row>
    <row r="19" spans="1:10" ht="57" customHeight="1">
      <c r="A19" s="4">
        <f t="shared" si="3"/>
        <v>12</v>
      </c>
      <c r="B19" s="26" t="s">
        <v>157</v>
      </c>
      <c r="C19" s="6" t="s">
        <v>20</v>
      </c>
      <c r="D19" s="6">
        <v>1</v>
      </c>
      <c r="E19" s="7"/>
      <c r="F19" s="8">
        <f t="shared" si="0"/>
        <v>0</v>
      </c>
      <c r="G19" s="9"/>
      <c r="H19" s="8">
        <f t="shared" si="1"/>
        <v>0</v>
      </c>
      <c r="I19" s="8">
        <f t="shared" si="2"/>
        <v>0</v>
      </c>
      <c r="J19" s="10"/>
    </row>
    <row r="20" spans="2:10" ht="12.75">
      <c r="B20" s="15"/>
      <c r="E20" s="16" t="s">
        <v>41</v>
      </c>
      <c r="F20" s="17">
        <f>SUM(F8:F19)</f>
        <v>0</v>
      </c>
      <c r="G20" s="18"/>
      <c r="H20" s="19"/>
      <c r="I20" s="17">
        <f>ROUND(F20+(F20*G18),2)</f>
        <v>0</v>
      </c>
      <c r="J20" s="21"/>
    </row>
    <row r="21" spans="2:10" ht="12.75">
      <c r="B21" s="15"/>
      <c r="I21" s="22"/>
      <c r="J21" s="23"/>
    </row>
    <row r="22" spans="2:9" ht="12.75">
      <c r="B22" s="15"/>
      <c r="I22" s="23"/>
    </row>
    <row r="23" spans="2:9" ht="12.75">
      <c r="B23" s="15"/>
      <c r="I23" s="23"/>
    </row>
    <row r="25" ht="12.75">
      <c r="I25" s="23"/>
    </row>
    <row r="26" ht="12.75">
      <c r="I26" s="23"/>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8.xml><?xml version="1.0" encoding="utf-8"?>
<worksheet xmlns="http://schemas.openxmlformats.org/spreadsheetml/2006/main" xmlns:r="http://schemas.openxmlformats.org/officeDocument/2006/relationships">
  <dimension ref="A1:J28"/>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625" style="1"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158</v>
      </c>
      <c r="B1" s="163"/>
      <c r="C1" s="163"/>
      <c r="D1" s="163"/>
      <c r="E1" s="163"/>
      <c r="F1" s="163"/>
      <c r="G1" s="163"/>
      <c r="H1" s="163"/>
      <c r="I1" s="163"/>
      <c r="J1" s="163"/>
    </row>
    <row r="2" spans="1:10" ht="13.5">
      <c r="A2" s="163" t="s">
        <v>414</v>
      </c>
      <c r="B2" s="163"/>
      <c r="C2" s="163"/>
      <c r="D2" s="163"/>
      <c r="E2" s="163"/>
      <c r="F2" s="163"/>
      <c r="G2" s="163"/>
      <c r="H2" s="163"/>
      <c r="I2" s="163"/>
      <c r="J2" s="163"/>
    </row>
    <row r="3" spans="1:10" ht="13.5">
      <c r="A3" s="164" t="s">
        <v>159</v>
      </c>
      <c r="B3" s="164"/>
      <c r="C3" s="164"/>
      <c r="D3" s="164"/>
      <c r="E3" s="164"/>
      <c r="F3" s="164"/>
      <c r="G3" s="164"/>
      <c r="H3" s="164"/>
      <c r="I3" s="164"/>
      <c r="J3" s="164"/>
    </row>
    <row r="4" spans="1:10" ht="408.75" customHeight="1">
      <c r="A4" s="165" t="s">
        <v>415</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9</v>
      </c>
      <c r="J6" s="2" t="s">
        <v>46</v>
      </c>
    </row>
    <row r="7" spans="1:10" ht="12.75">
      <c r="A7" s="3">
        <v>1</v>
      </c>
      <c r="B7" s="3">
        <v>2</v>
      </c>
      <c r="C7" s="3">
        <v>3</v>
      </c>
      <c r="D7" s="3">
        <v>4</v>
      </c>
      <c r="E7" s="3">
        <v>5</v>
      </c>
      <c r="F7" s="3" t="s">
        <v>10</v>
      </c>
      <c r="G7" s="3">
        <v>7</v>
      </c>
      <c r="H7" s="3" t="s">
        <v>11</v>
      </c>
      <c r="I7" s="3" t="s">
        <v>12</v>
      </c>
      <c r="J7" s="3">
        <v>10</v>
      </c>
    </row>
    <row r="8" spans="1:10" ht="63" customHeight="1">
      <c r="A8" s="171" t="s">
        <v>160</v>
      </c>
      <c r="B8" s="171"/>
      <c r="C8" s="171"/>
      <c r="D8" s="171"/>
      <c r="E8" s="171"/>
      <c r="F8" s="171"/>
      <c r="G8" s="171"/>
      <c r="H8" s="171"/>
      <c r="I8" s="171"/>
      <c r="J8" s="171"/>
    </row>
    <row r="9" spans="1:10" ht="12.75">
      <c r="A9" s="12">
        <v>1</v>
      </c>
      <c r="B9" s="93" t="s">
        <v>161</v>
      </c>
      <c r="C9" s="14" t="s">
        <v>20</v>
      </c>
      <c r="D9" s="46">
        <v>100</v>
      </c>
      <c r="E9" s="47"/>
      <c r="F9" s="8">
        <f aca="true" t="shared" si="0" ref="F9:F27">ROUND(E9*D9,2)</f>
        <v>0</v>
      </c>
      <c r="G9" s="9"/>
      <c r="H9" s="8">
        <f aca="true" t="shared" si="1" ref="H9:H27">ROUND(I9/D9,2)</f>
        <v>0</v>
      </c>
      <c r="I9" s="8">
        <f aca="true" t="shared" si="2" ref="I9:I27">ROUND(F9+(F9*G9),2)</f>
        <v>0</v>
      </c>
      <c r="J9" s="159"/>
    </row>
    <row r="10" spans="1:10" ht="26.25">
      <c r="A10" s="12">
        <v>2</v>
      </c>
      <c r="B10" s="93" t="s">
        <v>162</v>
      </c>
      <c r="C10" s="14" t="s">
        <v>20</v>
      </c>
      <c r="D10" s="46">
        <v>3000</v>
      </c>
      <c r="E10" s="47"/>
      <c r="F10" s="8">
        <f t="shared" si="0"/>
        <v>0</v>
      </c>
      <c r="G10" s="9"/>
      <c r="H10" s="8">
        <f t="shared" si="1"/>
        <v>0</v>
      </c>
      <c r="I10" s="8">
        <f t="shared" si="2"/>
        <v>0</v>
      </c>
      <c r="J10" s="159"/>
    </row>
    <row r="11" spans="1:10" ht="12.75">
      <c r="A11" s="12">
        <v>3</v>
      </c>
      <c r="B11" s="93" t="s">
        <v>163</v>
      </c>
      <c r="C11" s="14" t="s">
        <v>20</v>
      </c>
      <c r="D11" s="46">
        <v>5000</v>
      </c>
      <c r="E11" s="47"/>
      <c r="F11" s="8">
        <f t="shared" si="0"/>
        <v>0</v>
      </c>
      <c r="G11" s="9"/>
      <c r="H11" s="8">
        <f t="shared" si="1"/>
        <v>0</v>
      </c>
      <c r="I11" s="8">
        <f t="shared" si="2"/>
        <v>0</v>
      </c>
      <c r="J11" s="159"/>
    </row>
    <row r="12" spans="1:10" ht="12.75">
      <c r="A12" s="12">
        <f aca="true" t="shared" si="3" ref="A12:A27">A11+1</f>
        <v>4</v>
      </c>
      <c r="B12" s="93" t="s">
        <v>164</v>
      </c>
      <c r="C12" s="14" t="s">
        <v>20</v>
      </c>
      <c r="D12" s="46">
        <v>800</v>
      </c>
      <c r="E12" s="47"/>
      <c r="F12" s="8">
        <f t="shared" si="0"/>
        <v>0</v>
      </c>
      <c r="G12" s="9"/>
      <c r="H12" s="8">
        <f t="shared" si="1"/>
        <v>0</v>
      </c>
      <c r="I12" s="8">
        <f t="shared" si="2"/>
        <v>0</v>
      </c>
      <c r="J12" s="159"/>
    </row>
    <row r="13" spans="1:10" ht="12.75">
      <c r="A13" s="12">
        <f t="shared" si="3"/>
        <v>5</v>
      </c>
      <c r="B13" s="93" t="s">
        <v>165</v>
      </c>
      <c r="C13" s="14" t="s">
        <v>20</v>
      </c>
      <c r="D13" s="46">
        <v>3000</v>
      </c>
      <c r="E13" s="47"/>
      <c r="F13" s="8">
        <f t="shared" si="0"/>
        <v>0</v>
      </c>
      <c r="G13" s="9"/>
      <c r="H13" s="8">
        <f t="shared" si="1"/>
        <v>0</v>
      </c>
      <c r="I13" s="8">
        <f t="shared" si="2"/>
        <v>0</v>
      </c>
      <c r="J13" s="159"/>
    </row>
    <row r="14" spans="1:10" ht="12.75">
      <c r="A14" s="12">
        <f t="shared" si="3"/>
        <v>6</v>
      </c>
      <c r="B14" s="93" t="s">
        <v>166</v>
      </c>
      <c r="C14" s="14" t="s">
        <v>20</v>
      </c>
      <c r="D14" s="46">
        <v>100</v>
      </c>
      <c r="E14" s="47"/>
      <c r="F14" s="8">
        <f t="shared" si="0"/>
        <v>0</v>
      </c>
      <c r="G14" s="9"/>
      <c r="H14" s="8">
        <f t="shared" si="1"/>
        <v>0</v>
      </c>
      <c r="I14" s="8">
        <f t="shared" si="2"/>
        <v>0</v>
      </c>
      <c r="J14" s="159"/>
    </row>
    <row r="15" spans="1:10" ht="12.75">
      <c r="A15" s="12">
        <f t="shared" si="3"/>
        <v>7</v>
      </c>
      <c r="B15" s="93" t="s">
        <v>167</v>
      </c>
      <c r="C15" s="14" t="s">
        <v>20</v>
      </c>
      <c r="D15" s="46">
        <v>100</v>
      </c>
      <c r="E15" s="47"/>
      <c r="F15" s="8">
        <f t="shared" si="0"/>
        <v>0</v>
      </c>
      <c r="G15" s="9"/>
      <c r="H15" s="8">
        <f t="shared" si="1"/>
        <v>0</v>
      </c>
      <c r="I15" s="8">
        <f t="shared" si="2"/>
        <v>0</v>
      </c>
      <c r="J15" s="159"/>
    </row>
    <row r="16" spans="1:10" ht="26.25">
      <c r="A16" s="12">
        <f t="shared" si="3"/>
        <v>8</v>
      </c>
      <c r="B16" s="93" t="s">
        <v>168</v>
      </c>
      <c r="C16" s="14" t="s">
        <v>20</v>
      </c>
      <c r="D16" s="46">
        <v>50</v>
      </c>
      <c r="E16" s="47"/>
      <c r="F16" s="8">
        <f t="shared" si="0"/>
        <v>0</v>
      </c>
      <c r="G16" s="9"/>
      <c r="H16" s="8">
        <f t="shared" si="1"/>
        <v>0</v>
      </c>
      <c r="I16" s="8">
        <f t="shared" si="2"/>
        <v>0</v>
      </c>
      <c r="J16" s="159"/>
    </row>
    <row r="17" spans="1:10" ht="26.25">
      <c r="A17" s="12">
        <f t="shared" si="3"/>
        <v>9</v>
      </c>
      <c r="B17" s="93" t="s">
        <v>169</v>
      </c>
      <c r="C17" s="14" t="s">
        <v>20</v>
      </c>
      <c r="D17" s="46">
        <v>800</v>
      </c>
      <c r="E17" s="47"/>
      <c r="F17" s="8">
        <f t="shared" si="0"/>
        <v>0</v>
      </c>
      <c r="G17" s="9"/>
      <c r="H17" s="8">
        <f t="shared" si="1"/>
        <v>0</v>
      </c>
      <c r="I17" s="8">
        <f t="shared" si="2"/>
        <v>0</v>
      </c>
      <c r="J17" s="159"/>
    </row>
    <row r="18" spans="1:10" ht="12.75">
      <c r="A18" s="12">
        <f t="shared" si="3"/>
        <v>10</v>
      </c>
      <c r="B18" s="93" t="s">
        <v>170</v>
      </c>
      <c r="C18" s="14" t="s">
        <v>20</v>
      </c>
      <c r="D18" s="46">
        <v>4000</v>
      </c>
      <c r="E18" s="47"/>
      <c r="F18" s="8">
        <f t="shared" si="0"/>
        <v>0</v>
      </c>
      <c r="G18" s="9"/>
      <c r="H18" s="8">
        <f t="shared" si="1"/>
        <v>0</v>
      </c>
      <c r="I18" s="8">
        <f t="shared" si="2"/>
        <v>0</v>
      </c>
      <c r="J18" s="159"/>
    </row>
    <row r="19" spans="1:10" ht="12.75">
      <c r="A19" s="12">
        <f t="shared" si="3"/>
        <v>11</v>
      </c>
      <c r="B19" s="93" t="s">
        <v>171</v>
      </c>
      <c r="C19" s="14" t="s">
        <v>20</v>
      </c>
      <c r="D19" s="46">
        <v>1000</v>
      </c>
      <c r="E19" s="47"/>
      <c r="F19" s="8">
        <f t="shared" si="0"/>
        <v>0</v>
      </c>
      <c r="G19" s="9"/>
      <c r="H19" s="8">
        <f t="shared" si="1"/>
        <v>0</v>
      </c>
      <c r="I19" s="8">
        <f t="shared" si="2"/>
        <v>0</v>
      </c>
      <c r="J19" s="159"/>
    </row>
    <row r="20" spans="1:10" ht="12.75">
      <c r="A20" s="12">
        <f t="shared" si="3"/>
        <v>12</v>
      </c>
      <c r="B20" s="93" t="s">
        <v>172</v>
      </c>
      <c r="C20" s="14" t="s">
        <v>20</v>
      </c>
      <c r="D20" s="46">
        <v>100</v>
      </c>
      <c r="E20" s="47"/>
      <c r="F20" s="8">
        <f t="shared" si="0"/>
        <v>0</v>
      </c>
      <c r="G20" s="9"/>
      <c r="H20" s="8">
        <f t="shared" si="1"/>
        <v>0</v>
      </c>
      <c r="I20" s="8">
        <f t="shared" si="2"/>
        <v>0</v>
      </c>
      <c r="J20" s="160"/>
    </row>
    <row r="21" spans="1:10" ht="26.25">
      <c r="A21" s="12">
        <f t="shared" si="3"/>
        <v>13</v>
      </c>
      <c r="B21" s="93" t="s">
        <v>173</v>
      </c>
      <c r="C21" s="14" t="s">
        <v>20</v>
      </c>
      <c r="D21" s="46">
        <v>3000</v>
      </c>
      <c r="E21" s="47"/>
      <c r="F21" s="8">
        <f t="shared" si="0"/>
        <v>0</v>
      </c>
      <c r="G21" s="9"/>
      <c r="H21" s="8">
        <f t="shared" si="1"/>
        <v>0</v>
      </c>
      <c r="I21" s="8">
        <f t="shared" si="2"/>
        <v>0</v>
      </c>
      <c r="J21" s="160"/>
    </row>
    <row r="22" spans="1:10" ht="12.75">
      <c r="A22" s="12">
        <f t="shared" si="3"/>
        <v>14</v>
      </c>
      <c r="B22" s="93" t="s">
        <v>174</v>
      </c>
      <c r="C22" s="14" t="s">
        <v>20</v>
      </c>
      <c r="D22" s="46">
        <v>100</v>
      </c>
      <c r="E22" s="47"/>
      <c r="F22" s="8">
        <f t="shared" si="0"/>
        <v>0</v>
      </c>
      <c r="G22" s="9"/>
      <c r="H22" s="8">
        <f t="shared" si="1"/>
        <v>0</v>
      </c>
      <c r="I22" s="8">
        <f t="shared" si="2"/>
        <v>0</v>
      </c>
      <c r="J22" s="161"/>
    </row>
    <row r="23" spans="1:10" ht="26.25">
      <c r="A23" s="12">
        <f t="shared" si="3"/>
        <v>15</v>
      </c>
      <c r="B23" s="93" t="s">
        <v>175</v>
      </c>
      <c r="C23" s="14" t="s">
        <v>20</v>
      </c>
      <c r="D23" s="46">
        <v>100</v>
      </c>
      <c r="E23" s="47"/>
      <c r="F23" s="8">
        <f t="shared" si="0"/>
        <v>0</v>
      </c>
      <c r="G23" s="9"/>
      <c r="H23" s="8">
        <f t="shared" si="1"/>
        <v>0</v>
      </c>
      <c r="I23" s="8">
        <f t="shared" si="2"/>
        <v>0</v>
      </c>
      <c r="J23" s="160"/>
    </row>
    <row r="24" spans="1:10" ht="26.25">
      <c r="A24" s="12">
        <f t="shared" si="3"/>
        <v>16</v>
      </c>
      <c r="B24" s="93" t="s">
        <v>176</v>
      </c>
      <c r="C24" s="14" t="s">
        <v>20</v>
      </c>
      <c r="D24" s="46">
        <v>30</v>
      </c>
      <c r="E24" s="47"/>
      <c r="F24" s="8">
        <f t="shared" si="0"/>
        <v>0</v>
      </c>
      <c r="G24" s="9"/>
      <c r="H24" s="8">
        <f t="shared" si="1"/>
        <v>0</v>
      </c>
      <c r="I24" s="8">
        <f t="shared" si="2"/>
        <v>0</v>
      </c>
      <c r="J24" s="160"/>
    </row>
    <row r="25" spans="1:10" ht="12.75">
      <c r="A25" s="12">
        <f t="shared" si="3"/>
        <v>17</v>
      </c>
      <c r="B25" s="93" t="s">
        <v>177</v>
      </c>
      <c r="C25" s="14" t="s">
        <v>15</v>
      </c>
      <c r="D25" s="46">
        <v>1</v>
      </c>
      <c r="E25" s="47"/>
      <c r="F25" s="8">
        <f t="shared" si="0"/>
        <v>0</v>
      </c>
      <c r="G25" s="9"/>
      <c r="H25" s="8">
        <f t="shared" si="1"/>
        <v>0</v>
      </c>
      <c r="I25" s="8">
        <f t="shared" si="2"/>
        <v>0</v>
      </c>
      <c r="J25" s="160"/>
    </row>
    <row r="26" spans="1:10" ht="12.75">
      <c r="A26" s="12">
        <f t="shared" si="3"/>
        <v>18</v>
      </c>
      <c r="B26" s="93" t="s">
        <v>178</v>
      </c>
      <c r="C26" s="14" t="s">
        <v>20</v>
      </c>
      <c r="D26" s="46">
        <v>100</v>
      </c>
      <c r="E26" s="47"/>
      <c r="F26" s="8">
        <f t="shared" si="0"/>
        <v>0</v>
      </c>
      <c r="G26" s="9"/>
      <c r="H26" s="8">
        <f t="shared" si="1"/>
        <v>0</v>
      </c>
      <c r="I26" s="8">
        <f t="shared" si="2"/>
        <v>0</v>
      </c>
      <c r="J26" s="4"/>
    </row>
    <row r="27" spans="1:10" ht="12.75">
      <c r="A27" s="12">
        <f t="shared" si="3"/>
        <v>19</v>
      </c>
      <c r="B27" s="93" t="s">
        <v>179</v>
      </c>
      <c r="C27" s="14" t="s">
        <v>20</v>
      </c>
      <c r="D27" s="46">
        <v>200</v>
      </c>
      <c r="E27" s="47"/>
      <c r="F27" s="8">
        <f t="shared" si="0"/>
        <v>0</v>
      </c>
      <c r="G27" s="9"/>
      <c r="H27" s="8">
        <f t="shared" si="1"/>
        <v>0</v>
      </c>
      <c r="I27" s="8">
        <f t="shared" si="2"/>
        <v>0</v>
      </c>
      <c r="J27" s="4"/>
    </row>
    <row r="28" spans="5:9" ht="12.75">
      <c r="E28" s="38" t="s">
        <v>180</v>
      </c>
      <c r="F28" s="48">
        <f>SUM(F9:F27)</f>
        <v>0</v>
      </c>
      <c r="I28" s="49">
        <f>ROUND(F28+(F28*G27),2)</f>
        <v>0</v>
      </c>
    </row>
  </sheetData>
  <sheetProtection/>
  <mergeCells count="5">
    <mergeCell ref="A1:J1"/>
    <mergeCell ref="A2:J2"/>
    <mergeCell ref="A3:J3"/>
    <mergeCell ref="A4:J4"/>
    <mergeCell ref="A8:J8"/>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xl/worksheets/sheet9.xml><?xml version="1.0" encoding="utf-8"?>
<worksheet xmlns="http://schemas.openxmlformats.org/spreadsheetml/2006/main" xmlns:r="http://schemas.openxmlformats.org/officeDocument/2006/relationships">
  <dimension ref="A1:J19"/>
  <sheetViews>
    <sheetView zoomScalePageLayoutView="0" workbookViewId="0" topLeftCell="A1">
      <selection activeCell="A3" sqref="A3:J3"/>
    </sheetView>
  </sheetViews>
  <sheetFormatPr defaultColWidth="10.75390625" defaultRowHeight="14.25"/>
  <cols>
    <col min="1" max="1" width="4.625" style="1" customWidth="1"/>
    <col min="2" max="2" width="53.75390625" style="1" customWidth="1"/>
    <col min="3" max="3" width="6.25390625" style="1" customWidth="1"/>
    <col min="4" max="4" width="5.875" style="25" customWidth="1"/>
    <col min="5" max="5" width="8.75390625" style="1" customWidth="1"/>
    <col min="6" max="6" width="12.375" style="1" customWidth="1"/>
    <col min="7" max="7" width="4.75390625" style="1" customWidth="1"/>
    <col min="8" max="8" width="10.25390625" style="1" customWidth="1"/>
    <col min="9" max="9" width="12.50390625" style="1" customWidth="1"/>
    <col min="10" max="10" width="17.25390625" style="1" customWidth="1"/>
    <col min="11" max="16384" width="10.75390625" style="1" customWidth="1"/>
  </cols>
  <sheetData>
    <row r="1" spans="1:10" ht="13.5">
      <c r="A1" s="163" t="s">
        <v>181</v>
      </c>
      <c r="B1" s="163"/>
      <c r="C1" s="163"/>
      <c r="D1" s="163"/>
      <c r="E1" s="163"/>
      <c r="F1" s="163"/>
      <c r="G1" s="163"/>
      <c r="H1" s="163"/>
      <c r="I1" s="163"/>
      <c r="J1" s="163"/>
    </row>
    <row r="2" spans="1:10" ht="13.5">
      <c r="A2" s="163" t="s">
        <v>412</v>
      </c>
      <c r="B2" s="163"/>
      <c r="C2" s="163"/>
      <c r="D2" s="163"/>
      <c r="E2" s="163"/>
      <c r="F2" s="163"/>
      <c r="G2" s="163"/>
      <c r="H2" s="163"/>
      <c r="I2" s="163"/>
      <c r="J2" s="163"/>
    </row>
    <row r="3" spans="1:10" ht="13.5">
      <c r="A3" s="164" t="s">
        <v>182</v>
      </c>
      <c r="B3" s="164"/>
      <c r="C3" s="164"/>
      <c r="D3" s="164"/>
      <c r="E3" s="164"/>
      <c r="F3" s="164"/>
      <c r="G3" s="164"/>
      <c r="H3" s="164"/>
      <c r="I3" s="164"/>
      <c r="J3" s="164"/>
    </row>
    <row r="4" spans="1:10" ht="408.75" customHeight="1">
      <c r="A4" s="165" t="s">
        <v>413</v>
      </c>
      <c r="B4" s="165"/>
      <c r="C4" s="165"/>
      <c r="D4" s="165"/>
      <c r="E4" s="165"/>
      <c r="F4" s="165"/>
      <c r="G4" s="165"/>
      <c r="H4" s="165"/>
      <c r="I4" s="165"/>
      <c r="J4" s="165"/>
    </row>
    <row r="5" ht="21.75" customHeight="1"/>
    <row r="6" spans="1:10" ht="90.75">
      <c r="A6" s="2" t="s">
        <v>2</v>
      </c>
      <c r="B6" s="2" t="s">
        <v>3</v>
      </c>
      <c r="C6" s="2" t="s">
        <v>4</v>
      </c>
      <c r="D6" s="2" t="s">
        <v>5</v>
      </c>
      <c r="E6" s="2" t="s">
        <v>6</v>
      </c>
      <c r="F6" s="2" t="s">
        <v>7</v>
      </c>
      <c r="G6" s="2" t="s">
        <v>44</v>
      </c>
      <c r="H6" s="2" t="s">
        <v>8</v>
      </c>
      <c r="I6" s="2" t="s">
        <v>45</v>
      </c>
      <c r="J6" s="2" t="s">
        <v>46</v>
      </c>
    </row>
    <row r="7" spans="1:10" ht="12.75">
      <c r="A7" s="3">
        <v>1</v>
      </c>
      <c r="B7" s="53">
        <v>2</v>
      </c>
      <c r="C7" s="53">
        <v>3</v>
      </c>
      <c r="D7" s="53">
        <v>4</v>
      </c>
      <c r="E7" s="53">
        <v>5</v>
      </c>
      <c r="F7" s="3" t="s">
        <v>10</v>
      </c>
      <c r="G7" s="3">
        <v>7</v>
      </c>
      <c r="H7" s="3" t="s">
        <v>11</v>
      </c>
      <c r="I7" s="3" t="s">
        <v>12</v>
      </c>
      <c r="J7" s="3">
        <v>10</v>
      </c>
    </row>
    <row r="8" spans="1:10" ht="26.25">
      <c r="A8" s="12">
        <v>1</v>
      </c>
      <c r="B8" s="93" t="s">
        <v>183</v>
      </c>
      <c r="C8" s="94" t="s">
        <v>15</v>
      </c>
      <c r="D8" s="95">
        <v>1</v>
      </c>
      <c r="E8" s="103"/>
      <c r="F8" s="108">
        <f aca="true" t="shared" si="0" ref="F8:F18">ROUND(E8*D8,2)</f>
        <v>0</v>
      </c>
      <c r="G8" s="9"/>
      <c r="H8" s="8">
        <f aca="true" t="shared" si="1" ref="H8:H18">ROUND(I8/D8,2)</f>
        <v>0</v>
      </c>
      <c r="I8" s="8">
        <f aca="true" t="shared" si="2" ref="I8:I18">ROUND(F8+(F8*G8),2)</f>
        <v>0</v>
      </c>
      <c r="J8" s="10"/>
    </row>
    <row r="9" spans="1:10" ht="26.25">
      <c r="A9" s="12">
        <v>2</v>
      </c>
      <c r="B9" s="93" t="s">
        <v>184</v>
      </c>
      <c r="C9" s="94" t="s">
        <v>15</v>
      </c>
      <c r="D9" s="95">
        <v>14</v>
      </c>
      <c r="E9" s="109"/>
      <c r="F9" s="108">
        <f t="shared" si="0"/>
        <v>0</v>
      </c>
      <c r="G9" s="9"/>
      <c r="H9" s="8">
        <f t="shared" si="1"/>
        <v>0</v>
      </c>
      <c r="I9" s="8">
        <f t="shared" si="2"/>
        <v>0</v>
      </c>
      <c r="J9" s="10"/>
    </row>
    <row r="10" spans="1:10" ht="39">
      <c r="A10" s="12">
        <v>3</v>
      </c>
      <c r="B10" s="93" t="s">
        <v>185</v>
      </c>
      <c r="C10" s="94" t="s">
        <v>15</v>
      </c>
      <c r="D10" s="95">
        <v>6</v>
      </c>
      <c r="E10" s="109"/>
      <c r="F10" s="108">
        <f t="shared" si="0"/>
        <v>0</v>
      </c>
      <c r="G10" s="9"/>
      <c r="H10" s="8">
        <f t="shared" si="1"/>
        <v>0</v>
      </c>
      <c r="I10" s="8">
        <f t="shared" si="2"/>
        <v>0</v>
      </c>
      <c r="J10" s="10"/>
    </row>
    <row r="11" spans="1:10" ht="39">
      <c r="A11" s="12">
        <f aca="true" t="shared" si="3" ref="A11:A18">A10+1</f>
        <v>4</v>
      </c>
      <c r="B11" s="93" t="s">
        <v>186</v>
      </c>
      <c r="C11" s="94" t="s">
        <v>15</v>
      </c>
      <c r="D11" s="95">
        <v>8</v>
      </c>
      <c r="E11" s="109"/>
      <c r="F11" s="108">
        <f t="shared" si="0"/>
        <v>0</v>
      </c>
      <c r="G11" s="9"/>
      <c r="H11" s="8">
        <f t="shared" si="1"/>
        <v>0</v>
      </c>
      <c r="I11" s="8">
        <f t="shared" si="2"/>
        <v>0</v>
      </c>
      <c r="J11" s="10"/>
    </row>
    <row r="12" spans="1:10" ht="26.25">
      <c r="A12" s="12">
        <f t="shared" si="3"/>
        <v>5</v>
      </c>
      <c r="B12" s="93" t="s">
        <v>187</v>
      </c>
      <c r="C12" s="94" t="s">
        <v>188</v>
      </c>
      <c r="D12" s="95">
        <v>4</v>
      </c>
      <c r="E12" s="109"/>
      <c r="F12" s="108">
        <f t="shared" si="0"/>
        <v>0</v>
      </c>
      <c r="G12" s="9"/>
      <c r="H12" s="8">
        <f t="shared" si="1"/>
        <v>0</v>
      </c>
      <c r="I12" s="8">
        <f t="shared" si="2"/>
        <v>0</v>
      </c>
      <c r="J12" s="10"/>
    </row>
    <row r="13" spans="1:10" ht="26.25">
      <c r="A13" s="12">
        <f t="shared" si="3"/>
        <v>6</v>
      </c>
      <c r="B13" s="93" t="s">
        <v>189</v>
      </c>
      <c r="C13" s="94" t="s">
        <v>188</v>
      </c>
      <c r="D13" s="95">
        <v>8</v>
      </c>
      <c r="E13" s="109"/>
      <c r="F13" s="108">
        <f t="shared" si="0"/>
        <v>0</v>
      </c>
      <c r="G13" s="9"/>
      <c r="H13" s="8">
        <f t="shared" si="1"/>
        <v>0</v>
      </c>
      <c r="I13" s="8">
        <f t="shared" si="2"/>
        <v>0</v>
      </c>
      <c r="J13" s="10"/>
    </row>
    <row r="14" spans="1:10" ht="26.25">
      <c r="A14" s="12">
        <f t="shared" si="3"/>
        <v>7</v>
      </c>
      <c r="B14" s="93" t="s">
        <v>190</v>
      </c>
      <c r="C14" s="94" t="s">
        <v>188</v>
      </c>
      <c r="D14" s="95">
        <v>8</v>
      </c>
      <c r="E14" s="109"/>
      <c r="F14" s="108">
        <f t="shared" si="0"/>
        <v>0</v>
      </c>
      <c r="G14" s="9"/>
      <c r="H14" s="8">
        <f t="shared" si="1"/>
        <v>0</v>
      </c>
      <c r="I14" s="8">
        <f t="shared" si="2"/>
        <v>0</v>
      </c>
      <c r="J14" s="10"/>
    </row>
    <row r="15" spans="1:10" ht="26.25">
      <c r="A15" s="12">
        <f t="shared" si="3"/>
        <v>8</v>
      </c>
      <c r="B15" s="93" t="s">
        <v>191</v>
      </c>
      <c r="C15" s="94" t="s">
        <v>188</v>
      </c>
      <c r="D15" s="95">
        <v>6</v>
      </c>
      <c r="E15" s="109"/>
      <c r="F15" s="108">
        <f t="shared" si="0"/>
        <v>0</v>
      </c>
      <c r="G15" s="9"/>
      <c r="H15" s="8">
        <f t="shared" si="1"/>
        <v>0</v>
      </c>
      <c r="I15" s="8">
        <f t="shared" si="2"/>
        <v>0</v>
      </c>
      <c r="J15" s="10"/>
    </row>
    <row r="16" spans="1:10" ht="26.25">
      <c r="A16" s="12">
        <f t="shared" si="3"/>
        <v>9</v>
      </c>
      <c r="B16" s="93" t="s">
        <v>192</v>
      </c>
      <c r="C16" s="94" t="s">
        <v>188</v>
      </c>
      <c r="D16" s="95">
        <v>6</v>
      </c>
      <c r="E16" s="109"/>
      <c r="F16" s="108">
        <f t="shared" si="0"/>
        <v>0</v>
      </c>
      <c r="G16" s="9"/>
      <c r="H16" s="8">
        <f t="shared" si="1"/>
        <v>0</v>
      </c>
      <c r="I16" s="8">
        <f t="shared" si="2"/>
        <v>0</v>
      </c>
      <c r="J16" s="10"/>
    </row>
    <row r="17" spans="1:10" ht="26.25">
      <c r="A17" s="12">
        <f t="shared" si="3"/>
        <v>10</v>
      </c>
      <c r="B17" s="93" t="s">
        <v>193</v>
      </c>
      <c r="C17" s="94" t="s">
        <v>188</v>
      </c>
      <c r="D17" s="95">
        <v>7</v>
      </c>
      <c r="E17" s="103"/>
      <c r="F17" s="108">
        <f t="shared" si="0"/>
        <v>0</v>
      </c>
      <c r="G17" s="9"/>
      <c r="H17" s="8">
        <f t="shared" si="1"/>
        <v>0</v>
      </c>
      <c r="I17" s="8">
        <f t="shared" si="2"/>
        <v>0</v>
      </c>
      <c r="J17" s="10"/>
    </row>
    <row r="18" spans="1:10" ht="26.25">
      <c r="A18" s="12">
        <f t="shared" si="3"/>
        <v>11</v>
      </c>
      <c r="B18" s="93" t="s">
        <v>194</v>
      </c>
      <c r="C18" s="94" t="s">
        <v>188</v>
      </c>
      <c r="D18" s="95">
        <v>7</v>
      </c>
      <c r="E18" s="103"/>
      <c r="F18" s="108">
        <f t="shared" si="0"/>
        <v>0</v>
      </c>
      <c r="G18" s="9"/>
      <c r="H18" s="8">
        <f t="shared" si="1"/>
        <v>0</v>
      </c>
      <c r="I18" s="8">
        <f t="shared" si="2"/>
        <v>0</v>
      </c>
      <c r="J18" s="10"/>
    </row>
    <row r="19" spans="5:9" ht="12.75">
      <c r="E19" s="38" t="s">
        <v>180</v>
      </c>
      <c r="F19" s="48">
        <f>SUM(F8:F18)</f>
        <v>0</v>
      </c>
      <c r="I19" s="49">
        <f>ROUND(F19+(F19*G18),2)</f>
        <v>0</v>
      </c>
    </row>
  </sheetData>
  <sheetProtection/>
  <mergeCells count="4">
    <mergeCell ref="A1:J1"/>
    <mergeCell ref="A2:J2"/>
    <mergeCell ref="A3:J3"/>
    <mergeCell ref="A4:J4"/>
  </mergeCells>
  <printOptions horizontalCentered="1"/>
  <pageMargins left="0.11811023622047245" right="0.11811023622047245" top="0.945275590551181" bottom="0.7480314960629921" header="0.5515748031496062" footer="0.3543307086614173"/>
  <pageSetup fitToHeight="0" fitToWidth="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Szpital</dc:creator>
  <cp:keywords/>
  <dc:description/>
  <cp:lastModifiedBy>Szpital</cp:lastModifiedBy>
  <dcterms:created xsi:type="dcterms:W3CDTF">2024-03-15T07:54:57Z</dcterms:created>
  <dcterms:modified xsi:type="dcterms:W3CDTF">2024-03-15T15:32:21Z</dcterms:modified>
  <cp:category/>
  <cp:version/>
  <cp:contentType/>
  <cp:contentStatus/>
  <cp:revision>2</cp:revision>
</cp:coreProperties>
</file>